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4(1)(a)\MYS\"/>
    </mc:Choice>
  </mc:AlternateContent>
  <bookViews>
    <workbookView xWindow="0" yWindow="0" windowWidth="20490" windowHeight="7350" tabRatio="693"/>
  </bookViews>
  <sheets>
    <sheet name="ACEI" sheetId="11" r:id="rId1"/>
    <sheet name="DCEI" sheetId="1" r:id="rId2"/>
    <sheet name="EI_MYS S" sheetId="10" r:id="rId3"/>
    <sheet name="DEI_MYS S" sheetId="7" r:id="rId4"/>
    <sheet name="EI_MYS N" sheetId="8" r:id="rId5"/>
    <sheet name="DEI_MYS N" sheetId="5" r:id="rId6"/>
  </sheets>
  <definedNames>
    <definedName name="_xlnm._FilterDatabase" localSheetId="0" hidden="1">ACEI!$A$3:$AC$77</definedName>
    <definedName name="_xlnm._FilterDatabase" localSheetId="1" hidden="1">DCEI!$A$3:$AD$419</definedName>
    <definedName name="_xlnm._FilterDatabase" localSheetId="5" hidden="1">'DEI_MYS N'!$A$3:$AD$1020</definedName>
    <definedName name="_xlnm._FilterDatabase" localSheetId="3" hidden="1">'DEI_MYS S'!$A$3:$AC$3</definedName>
    <definedName name="_xlnm._FilterDatabase" localSheetId="4" hidden="1">'EI_MYS N'!$A$3:$AD$196</definedName>
    <definedName name="_xlnm._FilterDatabase" localSheetId="2" hidden="1">'EI_MYS S'!$A$3:$AC$300</definedName>
    <definedName name="Excel_BuiltIn_Print_Area_3_1" localSheetId="0">#REF!</definedName>
    <definedName name="Excel_BuiltIn_Print_Area_3_1" localSheetId="3">#REF!</definedName>
    <definedName name="Excel_BuiltIn_Print_Area_3_1" localSheetId="2">#REF!</definedName>
    <definedName name="Excel_BuiltIn_Print_Area_3_1">#REF!</definedName>
    <definedName name="_xlnm.Print_Area" localSheetId="1">DCEI!$A$1:$AD$419</definedName>
    <definedName name="_xlnm.Print_Titles" localSheetId="1">DCEI!$2:$3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1" l="1"/>
  <c r="J78" i="11" l="1"/>
  <c r="K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F78" i="11"/>
  <c r="AA70" i="11" l="1"/>
  <c r="H59" i="11"/>
  <c r="AA58" i="11"/>
  <c r="AA57" i="11"/>
  <c r="AA56" i="11"/>
  <c r="H56" i="11"/>
  <c r="AA55" i="11"/>
  <c r="AA54" i="11"/>
  <c r="AA53" i="11"/>
  <c r="AA52" i="11"/>
  <c r="M52" i="11"/>
  <c r="AA51" i="11"/>
  <c r="M51" i="11"/>
  <c r="M50" i="11"/>
  <c r="AA49" i="11"/>
  <c r="H49" i="11"/>
  <c r="AA48" i="11"/>
  <c r="H48" i="11"/>
  <c r="AA47" i="11"/>
  <c r="AA46" i="11"/>
  <c r="H46" i="11"/>
  <c r="AA45" i="11"/>
  <c r="AA43" i="11"/>
  <c r="AA42" i="11"/>
  <c r="AA41" i="11"/>
  <c r="AA40" i="11"/>
  <c r="AA39" i="11"/>
  <c r="AA36" i="11"/>
  <c r="M36" i="11"/>
  <c r="AA34" i="11"/>
  <c r="AA33" i="11"/>
  <c r="AA32" i="11"/>
  <c r="AA31" i="11"/>
  <c r="AA30" i="11"/>
  <c r="M30" i="11"/>
  <c r="AA28" i="11"/>
  <c r="AA27" i="11"/>
  <c r="AA26" i="11"/>
  <c r="AA23" i="11"/>
  <c r="H23" i="11"/>
  <c r="AA22" i="11"/>
  <c r="H22" i="11"/>
  <c r="AA18" i="11"/>
  <c r="AA16" i="11"/>
  <c r="AA12" i="11"/>
  <c r="M78" i="11" l="1"/>
  <c r="AA78" i="11"/>
  <c r="G301" i="10"/>
  <c r="H301" i="10"/>
  <c r="J301" i="10"/>
  <c r="K301" i="10"/>
  <c r="N301" i="10"/>
  <c r="O301" i="10"/>
  <c r="P301" i="10"/>
  <c r="Q301" i="10"/>
  <c r="R301" i="10"/>
  <c r="S301" i="10"/>
  <c r="T301" i="10"/>
  <c r="U301" i="10"/>
  <c r="V301" i="10"/>
  <c r="W301" i="10"/>
  <c r="X301" i="10"/>
  <c r="Y301" i="10"/>
  <c r="F301" i="10"/>
  <c r="AA276" i="10"/>
  <c r="AA275" i="10"/>
  <c r="AA274" i="10"/>
  <c r="AA271" i="10"/>
  <c r="AA264" i="10"/>
  <c r="AA263" i="10"/>
  <c r="AA262" i="10"/>
  <c r="AA261" i="10"/>
  <c r="AA260" i="10"/>
  <c r="AA257" i="10"/>
  <c r="AA256" i="10"/>
  <c r="M255" i="10"/>
  <c r="M301" i="10" s="1"/>
  <c r="AA254" i="10"/>
  <c r="AA216" i="10"/>
  <c r="AA215" i="10"/>
  <c r="AA214" i="10"/>
  <c r="AA213" i="10"/>
  <c r="AA212" i="10"/>
  <c r="AA211" i="10"/>
  <c r="AA210" i="10"/>
  <c r="AA209" i="10"/>
  <c r="AA208" i="10"/>
  <c r="AA207" i="10"/>
  <c r="AA206" i="10"/>
  <c r="AA198" i="10"/>
  <c r="AA197" i="10"/>
  <c r="AA196" i="10"/>
  <c r="AA195" i="10"/>
  <c r="AA189" i="10"/>
  <c r="AA186" i="10"/>
  <c r="AA185" i="10"/>
  <c r="AA181" i="10"/>
  <c r="AA180" i="10"/>
  <c r="AA179" i="10"/>
  <c r="AA177" i="10"/>
  <c r="AA176" i="10"/>
  <c r="AA175" i="10"/>
  <c r="AA173" i="10"/>
  <c r="AA172" i="10"/>
  <c r="AA171" i="10"/>
  <c r="AA170" i="10"/>
  <c r="AA169" i="10"/>
  <c r="AA168" i="10"/>
  <c r="AA167" i="10"/>
  <c r="AA166" i="10"/>
  <c r="AA165" i="10"/>
  <c r="AA163" i="10"/>
  <c r="AA162" i="10"/>
  <c r="AA161" i="10"/>
  <c r="AA159" i="10"/>
  <c r="AA158" i="10"/>
  <c r="AA157" i="10"/>
  <c r="AA155" i="10"/>
  <c r="AA154" i="10"/>
  <c r="AA151" i="10"/>
  <c r="AA150" i="10"/>
  <c r="AA148" i="10"/>
  <c r="AA147" i="10"/>
  <c r="AA146" i="10"/>
  <c r="AA145" i="10"/>
  <c r="AA144" i="10"/>
  <c r="AA141" i="10"/>
  <c r="AA140" i="10"/>
  <c r="AA137" i="10"/>
  <c r="AA136" i="10"/>
  <c r="AA135" i="10"/>
  <c r="AA134" i="10"/>
  <c r="AA133" i="10"/>
  <c r="AA132" i="10"/>
  <c r="AA131" i="10"/>
  <c r="AA130" i="10"/>
  <c r="AA129" i="10"/>
  <c r="AA128" i="10"/>
  <c r="AA127" i="10"/>
  <c r="AA126" i="10"/>
  <c r="AA125" i="10"/>
  <c r="AA124" i="10"/>
  <c r="AA123" i="10"/>
  <c r="AA122" i="10"/>
  <c r="AA121" i="10"/>
  <c r="AA120" i="10"/>
  <c r="AA119" i="10"/>
  <c r="AA117" i="10"/>
  <c r="AA116" i="10"/>
  <c r="AA115" i="10"/>
  <c r="AA114" i="10"/>
  <c r="AA113" i="10"/>
  <c r="AA112" i="10"/>
  <c r="AA109" i="10"/>
  <c r="AA108" i="10"/>
  <c r="AA107" i="10"/>
  <c r="AA106" i="10"/>
  <c r="AA104" i="10"/>
  <c r="AA103" i="10"/>
  <c r="AA102" i="10"/>
  <c r="AA101" i="10"/>
  <c r="AA99" i="10"/>
  <c r="AA98" i="10"/>
  <c r="AA97" i="10"/>
  <c r="AA96" i="10"/>
  <c r="AA95" i="10"/>
  <c r="AA94" i="10"/>
  <c r="AA92" i="10"/>
  <c r="AA91" i="10"/>
  <c r="AA90" i="10"/>
  <c r="AA89" i="10"/>
  <c r="AA88" i="10"/>
  <c r="AA85" i="10"/>
  <c r="AA84" i="10"/>
  <c r="AA83" i="10"/>
  <c r="AA82" i="10"/>
  <c r="AA81" i="10"/>
  <c r="AA80" i="10"/>
  <c r="AA79" i="10"/>
  <c r="AA78" i="10"/>
  <c r="AA77" i="10"/>
  <c r="AA76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4" i="10"/>
  <c r="AA10" i="10"/>
  <c r="AA9" i="10"/>
  <c r="AA5" i="10"/>
  <c r="AA4" i="10"/>
  <c r="AA301" i="10" l="1"/>
  <c r="F347" i="8" l="1"/>
  <c r="G347" i="8"/>
  <c r="H347" i="8"/>
  <c r="U347" i="8"/>
  <c r="V347" i="8"/>
  <c r="W347" i="8"/>
  <c r="X347" i="8"/>
  <c r="Y347" i="8"/>
  <c r="K347" i="8"/>
  <c r="L347" i="8"/>
  <c r="M347" i="8"/>
  <c r="N347" i="8"/>
  <c r="O347" i="8"/>
  <c r="P347" i="8"/>
  <c r="Q347" i="8"/>
  <c r="R347" i="8"/>
  <c r="S347" i="8"/>
  <c r="T347" i="8"/>
  <c r="J347" i="8"/>
  <c r="AA296" i="8" l="1"/>
  <c r="AA295" i="8"/>
  <c r="AA294" i="8"/>
  <c r="AA293" i="8"/>
  <c r="AA292" i="8"/>
  <c r="AA291" i="8"/>
  <c r="AA290" i="8"/>
  <c r="AA289" i="8"/>
  <c r="AA288" i="8"/>
  <c r="AA287" i="8"/>
  <c r="AA286" i="8"/>
  <c r="AA283" i="8"/>
  <c r="AA276" i="8"/>
  <c r="AA275" i="8"/>
  <c r="AA271" i="8"/>
  <c r="AA269" i="8"/>
  <c r="AA266" i="8"/>
  <c r="AA265" i="8"/>
  <c r="AA264" i="8"/>
  <c r="AA263" i="8"/>
  <c r="AA262" i="8"/>
  <c r="AA261" i="8"/>
  <c r="AA260" i="8"/>
  <c r="AA259" i="8"/>
  <c r="AA258" i="8"/>
  <c r="AA257" i="8"/>
  <c r="AA255" i="8"/>
  <c r="AA254" i="8"/>
  <c r="AA249" i="8"/>
  <c r="AA248" i="8"/>
  <c r="AA247" i="8"/>
  <c r="AA246" i="8"/>
  <c r="AA245" i="8"/>
  <c r="AA244" i="8"/>
  <c r="AA242" i="8"/>
  <c r="AA241" i="8"/>
  <c r="AA240" i="8"/>
  <c r="AA238" i="8"/>
  <c r="AA237" i="8"/>
  <c r="AA235" i="8"/>
  <c r="AA234" i="8"/>
  <c r="AA233" i="8"/>
  <c r="AA232" i="8"/>
  <c r="AA231" i="8"/>
  <c r="AA230" i="8"/>
  <c r="AA228" i="8"/>
  <c r="AA227" i="8"/>
  <c r="AA224" i="8"/>
  <c r="AA222" i="8"/>
  <c r="AA221" i="8"/>
  <c r="AA220" i="8"/>
  <c r="AA219" i="8"/>
  <c r="AA218" i="8"/>
  <c r="AA216" i="8"/>
  <c r="AA214" i="8"/>
  <c r="AA213" i="8"/>
  <c r="AA212" i="8"/>
  <c r="AA210" i="8"/>
  <c r="AA209" i="8"/>
  <c r="AA208" i="8"/>
  <c r="AA207" i="8"/>
  <c r="AA206" i="8"/>
  <c r="AA205" i="8"/>
  <c r="AA204" i="8"/>
  <c r="AA199" i="8"/>
  <c r="AA198" i="8"/>
  <c r="AA197" i="8"/>
  <c r="AA174" i="8"/>
  <c r="AA173" i="8"/>
  <c r="AA172" i="8"/>
  <c r="AA171" i="8"/>
  <c r="AA170" i="8"/>
  <c r="AA169" i="8"/>
  <c r="AA168" i="8"/>
  <c r="AA167" i="8"/>
  <c r="AA166" i="8"/>
  <c r="AA165" i="8"/>
  <c r="AA164" i="8"/>
  <c r="AA163" i="8"/>
  <c r="AA162" i="8"/>
  <c r="AA161" i="8"/>
  <c r="AA159" i="8"/>
  <c r="AA158" i="8"/>
  <c r="AA157" i="8"/>
  <c r="AA156" i="8"/>
  <c r="AA155" i="8"/>
  <c r="AA154" i="8"/>
  <c r="AA153" i="8"/>
  <c r="AA151" i="8"/>
  <c r="AA150" i="8"/>
  <c r="AA149" i="8"/>
  <c r="AA148" i="8"/>
  <c r="AA147" i="8"/>
  <c r="AA146" i="8"/>
  <c r="AA145" i="8"/>
  <c r="AA142" i="8"/>
  <c r="AA140" i="8"/>
  <c r="AA139" i="8"/>
  <c r="AA138" i="8"/>
  <c r="AA137" i="8"/>
  <c r="AA136" i="8"/>
  <c r="AA130" i="8"/>
  <c r="AA129" i="8"/>
  <c r="AA128" i="8"/>
  <c r="AA127" i="8"/>
  <c r="AA125" i="8"/>
  <c r="AA124" i="8"/>
  <c r="AA123" i="8"/>
  <c r="AA122" i="8"/>
  <c r="AA121" i="8"/>
  <c r="AA120" i="8"/>
  <c r="AA119" i="8"/>
  <c r="AA118" i="8"/>
  <c r="AA117" i="8"/>
  <c r="AA116" i="8"/>
  <c r="AA115" i="8"/>
  <c r="AA113" i="8"/>
  <c r="AA111" i="8"/>
  <c r="AA110" i="8"/>
  <c r="AA109" i="8"/>
  <c r="AA108" i="8"/>
  <c r="AA107" i="8"/>
  <c r="AA106" i="8"/>
  <c r="AA105" i="8"/>
  <c r="AA104" i="8"/>
  <c r="AA103" i="8"/>
  <c r="AA102" i="8"/>
  <c r="AA101" i="8"/>
  <c r="AA100" i="8"/>
  <c r="AA99" i="8"/>
  <c r="AA98" i="8"/>
  <c r="AA97" i="8"/>
  <c r="AA96" i="8"/>
  <c r="AA94" i="8"/>
  <c r="AA92" i="8"/>
  <c r="AA90" i="8"/>
  <c r="AA89" i="8"/>
  <c r="AA88" i="8"/>
  <c r="AA87" i="8"/>
  <c r="AA85" i="8"/>
  <c r="AA81" i="8"/>
  <c r="AA80" i="8"/>
  <c r="AA79" i="8"/>
  <c r="AA77" i="8"/>
  <c r="AA76" i="8"/>
  <c r="AA75" i="8"/>
  <c r="AA72" i="8"/>
  <c r="AA71" i="8"/>
  <c r="AA70" i="8"/>
  <c r="AA69" i="8"/>
  <c r="AA68" i="8"/>
  <c r="AA67" i="8"/>
  <c r="AA66" i="8"/>
  <c r="AA65" i="8"/>
  <c r="AA64" i="8"/>
  <c r="AA63" i="8"/>
  <c r="AA62" i="8"/>
  <c r="AA61" i="8"/>
  <c r="AA60" i="8"/>
  <c r="AA59" i="8"/>
  <c r="AA58" i="8"/>
  <c r="AA57" i="8"/>
  <c r="AA56" i="8"/>
  <c r="AA55" i="8"/>
  <c r="AA54" i="8"/>
  <c r="AA53" i="8"/>
  <c r="AA52" i="8"/>
  <c r="AA51" i="8"/>
  <c r="AA50" i="8"/>
  <c r="AA49" i="8"/>
  <c r="AA48" i="8"/>
  <c r="AA47" i="8"/>
  <c r="AA46" i="8"/>
  <c r="AA45" i="8"/>
  <c r="AA44" i="8"/>
  <c r="AA43" i="8"/>
  <c r="AA41" i="8"/>
  <c r="AA40" i="8"/>
  <c r="AA38" i="8"/>
  <c r="AA37" i="8"/>
  <c r="AA36" i="8"/>
  <c r="AA35" i="8"/>
  <c r="AA34" i="8"/>
  <c r="AA33" i="8"/>
  <c r="AA31" i="8"/>
  <c r="AA30" i="8"/>
  <c r="AA29" i="8"/>
  <c r="AA28" i="8"/>
  <c r="AA27" i="8"/>
  <c r="AA26" i="8"/>
  <c r="AA25" i="8"/>
  <c r="AA24" i="8"/>
  <c r="AA23" i="8"/>
  <c r="AA21" i="8"/>
  <c r="AA20" i="8"/>
  <c r="AA17" i="8"/>
  <c r="AA16" i="8"/>
  <c r="AA15" i="8"/>
  <c r="AA14" i="8"/>
  <c r="AA12" i="8"/>
  <c r="AA11" i="8"/>
  <c r="AA9" i="8"/>
  <c r="AA8" i="8"/>
  <c r="AA7" i="8"/>
  <c r="AA6" i="8"/>
  <c r="AA5" i="8"/>
  <c r="AA4" i="8"/>
  <c r="AC1294" i="7"/>
  <c r="AB1294" i="7"/>
  <c r="Y1294" i="7"/>
  <c r="X1294" i="7"/>
  <c r="W1294" i="7"/>
  <c r="V1294" i="7"/>
  <c r="U1294" i="7"/>
  <c r="T1294" i="7"/>
  <c r="S1294" i="7"/>
  <c r="R1294" i="7"/>
  <c r="Q1294" i="7"/>
  <c r="P1294" i="7"/>
  <c r="O1294" i="7"/>
  <c r="N1294" i="7"/>
  <c r="M1294" i="7"/>
  <c r="K1294" i="7"/>
  <c r="J1294" i="7"/>
  <c r="I1294" i="7"/>
  <c r="H1294" i="7"/>
  <c r="G1294" i="7"/>
  <c r="F1294" i="7"/>
  <c r="E1294" i="7"/>
  <c r="D1294" i="7"/>
  <c r="AA1293" i="7"/>
  <c r="AA1292" i="7"/>
  <c r="AA1291" i="7"/>
  <c r="AA1290" i="7"/>
  <c r="AA1289" i="7"/>
  <c r="AA1288" i="7"/>
  <c r="AA1287" i="7"/>
  <c r="AA1286" i="7"/>
  <c r="AA1285" i="7"/>
  <c r="AA1284" i="7"/>
  <c r="AA1283" i="7"/>
  <c r="AA1282" i="7"/>
  <c r="AA1281" i="7"/>
  <c r="AA1280" i="7"/>
  <c r="AA1279" i="7"/>
  <c r="AA1278" i="7"/>
  <c r="AA1277" i="7"/>
  <c r="AA1276" i="7"/>
  <c r="AA1275" i="7"/>
  <c r="AA1274" i="7"/>
  <c r="AA1273" i="7"/>
  <c r="AA1272" i="7"/>
  <c r="AA1271" i="7"/>
  <c r="AA1270" i="7"/>
  <c r="AA1269" i="7"/>
  <c r="AA1268" i="7"/>
  <c r="AA1267" i="7"/>
  <c r="AA1266" i="7"/>
  <c r="AA1265" i="7"/>
  <c r="AA1264" i="7"/>
  <c r="AA1263" i="7"/>
  <c r="AA1262" i="7"/>
  <c r="AA1261" i="7"/>
  <c r="AA1260" i="7"/>
  <c r="AA1259" i="7"/>
  <c r="AA1258" i="7"/>
  <c r="AA1257" i="7"/>
  <c r="AA1256" i="7"/>
  <c r="AA1255" i="7"/>
  <c r="AA1254" i="7"/>
  <c r="AA1253" i="7"/>
  <c r="AA1252" i="7"/>
  <c r="AA1251" i="7"/>
  <c r="AA1250" i="7"/>
  <c r="AA1249" i="7"/>
  <c r="AA1248" i="7"/>
  <c r="AA1247" i="7"/>
  <c r="AA1246" i="7"/>
  <c r="AA1245" i="7"/>
  <c r="AA1244" i="7"/>
  <c r="AA1243" i="7"/>
  <c r="AA1242" i="7"/>
  <c r="AA1241" i="7"/>
  <c r="AA1240" i="7"/>
  <c r="AA1239" i="7"/>
  <c r="AA1238" i="7"/>
  <c r="AA1237" i="7"/>
  <c r="AA1236" i="7"/>
  <c r="AA1235" i="7"/>
  <c r="AA1234" i="7"/>
  <c r="AA1233" i="7"/>
  <c r="AA1232" i="7"/>
  <c r="AA1231" i="7"/>
  <c r="AA1230" i="7"/>
  <c r="AA1229" i="7"/>
  <c r="AA1228" i="7"/>
  <c r="AA1227" i="7"/>
  <c r="AA1226" i="7"/>
  <c r="AA1225" i="7"/>
  <c r="AA1224" i="7"/>
  <c r="AA1223" i="7"/>
  <c r="AA1222" i="7"/>
  <c r="AA1221" i="7"/>
  <c r="AA1220" i="7"/>
  <c r="AA1219" i="7"/>
  <c r="AA1218" i="7"/>
  <c r="AA1217" i="7"/>
  <c r="AA1216" i="7"/>
  <c r="AA1215" i="7"/>
  <c r="AA1214" i="7"/>
  <c r="AA1213" i="7"/>
  <c r="AA1212" i="7"/>
  <c r="AA1211" i="7"/>
  <c r="AA1210" i="7"/>
  <c r="AA1209" i="7"/>
  <c r="AA1208" i="7"/>
  <c r="AA1207" i="7"/>
  <c r="AA1206" i="7"/>
  <c r="AA1205" i="7"/>
  <c r="AA1204" i="7"/>
  <c r="AA1203" i="7"/>
  <c r="AA1202" i="7"/>
  <c r="AA1201" i="7"/>
  <c r="AA1200" i="7"/>
  <c r="AA1199" i="7"/>
  <c r="AA1198" i="7"/>
  <c r="AA1197" i="7"/>
  <c r="AA1196" i="7"/>
  <c r="AA1195" i="7"/>
  <c r="AA1194" i="7"/>
  <c r="AA1193" i="7"/>
  <c r="AA1192" i="7"/>
  <c r="AA1191" i="7"/>
  <c r="AA1190" i="7"/>
  <c r="AA1189" i="7"/>
  <c r="AA1188" i="7"/>
  <c r="AA1187" i="7"/>
  <c r="AA1186" i="7"/>
  <c r="AA1185" i="7"/>
  <c r="AA1184" i="7"/>
  <c r="AA1183" i="7"/>
  <c r="AA1182" i="7"/>
  <c r="AA1181" i="7"/>
  <c r="AA1180" i="7"/>
  <c r="AA1179" i="7"/>
  <c r="AA1178" i="7"/>
  <c r="AA1177" i="7"/>
  <c r="AA1176" i="7"/>
  <c r="AA1175" i="7"/>
  <c r="AA1174" i="7"/>
  <c r="AA1173" i="7"/>
  <c r="AA1172" i="7"/>
  <c r="AA1171" i="7"/>
  <c r="AA1170" i="7"/>
  <c r="AA1169" i="7"/>
  <c r="AA1168" i="7"/>
  <c r="AA1167" i="7"/>
  <c r="AA1166" i="7"/>
  <c r="AA1165" i="7"/>
  <c r="AA1164" i="7"/>
  <c r="AA1163" i="7"/>
  <c r="AA1162" i="7"/>
  <c r="AA1161" i="7"/>
  <c r="AA1160" i="7"/>
  <c r="AA1159" i="7"/>
  <c r="AA1158" i="7"/>
  <c r="AA1157" i="7"/>
  <c r="AA1156" i="7"/>
  <c r="AA1155" i="7"/>
  <c r="AA1154" i="7"/>
  <c r="AA1153" i="7"/>
  <c r="AA1152" i="7"/>
  <c r="AA1151" i="7"/>
  <c r="AA1150" i="7"/>
  <c r="AA1149" i="7"/>
  <c r="AA1148" i="7"/>
  <c r="AA1147" i="7"/>
  <c r="AA1146" i="7"/>
  <c r="AA1145" i="7"/>
  <c r="AA1144" i="7"/>
  <c r="AA1143" i="7"/>
  <c r="AA1142" i="7"/>
  <c r="AA1141" i="7"/>
  <c r="AA1140" i="7"/>
  <c r="AA1139" i="7"/>
  <c r="AA1138" i="7"/>
  <c r="AA1137" i="7"/>
  <c r="AA1136" i="7"/>
  <c r="AA1135" i="7"/>
  <c r="AA1134" i="7"/>
  <c r="AA1133" i="7"/>
  <c r="AA1132" i="7"/>
  <c r="AA1131" i="7"/>
  <c r="AA1130" i="7"/>
  <c r="AA1129" i="7"/>
  <c r="AA1128" i="7"/>
  <c r="AA1127" i="7"/>
  <c r="AA1126" i="7"/>
  <c r="AA1125" i="7"/>
  <c r="AA1124" i="7"/>
  <c r="AA1123" i="7"/>
  <c r="AA1122" i="7"/>
  <c r="AA1121" i="7"/>
  <c r="AA1120" i="7"/>
  <c r="AA1119" i="7"/>
  <c r="AA1118" i="7"/>
  <c r="AA1117" i="7"/>
  <c r="AA1116" i="7"/>
  <c r="AA1115" i="7"/>
  <c r="AA1114" i="7"/>
  <c r="AA1113" i="7"/>
  <c r="AA1112" i="7"/>
  <c r="AA1111" i="7"/>
  <c r="AA1110" i="7"/>
  <c r="AA1109" i="7"/>
  <c r="AA1108" i="7"/>
  <c r="AA1107" i="7"/>
  <c r="AA1106" i="7"/>
  <c r="AA1105" i="7"/>
  <c r="AA1104" i="7"/>
  <c r="AA1103" i="7"/>
  <c r="AA1102" i="7"/>
  <c r="AA1101" i="7"/>
  <c r="AA1100" i="7"/>
  <c r="AA1099" i="7"/>
  <c r="AA1098" i="7"/>
  <c r="AA1097" i="7"/>
  <c r="AA1096" i="7"/>
  <c r="AA1095" i="7"/>
  <c r="AA1094" i="7"/>
  <c r="AA1093" i="7"/>
  <c r="AA1092" i="7"/>
  <c r="AA1091" i="7"/>
  <c r="AA1090" i="7"/>
  <c r="AA1089" i="7"/>
  <c r="AA1088" i="7"/>
  <c r="AA1087" i="7"/>
  <c r="AA1086" i="7"/>
  <c r="AA1085" i="7"/>
  <c r="AA1084" i="7"/>
  <c r="AA1083" i="7"/>
  <c r="AA1082" i="7"/>
  <c r="AA1081" i="7"/>
  <c r="AA1080" i="7"/>
  <c r="AA1079" i="7"/>
  <c r="AA1078" i="7"/>
  <c r="AA1077" i="7"/>
  <c r="AA1076" i="7"/>
  <c r="AA1075" i="7"/>
  <c r="AA1074" i="7"/>
  <c r="AA1073" i="7"/>
  <c r="AA1072" i="7"/>
  <c r="AA1071" i="7"/>
  <c r="AA1070" i="7"/>
  <c r="AA1069" i="7"/>
  <c r="AA1068" i="7"/>
  <c r="AA1067" i="7"/>
  <c r="AA1066" i="7"/>
  <c r="AA1065" i="7"/>
  <c r="AA1064" i="7"/>
  <c r="AA1063" i="7"/>
  <c r="AA1062" i="7"/>
  <c r="AA1061" i="7"/>
  <c r="AA1060" i="7"/>
  <c r="AA1059" i="7"/>
  <c r="AA1058" i="7"/>
  <c r="AA1057" i="7"/>
  <c r="AA1056" i="7"/>
  <c r="AA1055" i="7"/>
  <c r="AA1054" i="7"/>
  <c r="AA1053" i="7"/>
  <c r="AA1052" i="7"/>
  <c r="AA1051" i="7"/>
  <c r="AA1050" i="7"/>
  <c r="AA1049" i="7"/>
  <c r="AA1048" i="7"/>
  <c r="AA1047" i="7"/>
  <c r="AA1046" i="7"/>
  <c r="AA1045" i="7"/>
  <c r="AA1044" i="7"/>
  <c r="AA1043" i="7"/>
  <c r="AA1042" i="7"/>
  <c r="AA1041" i="7"/>
  <c r="AA1040" i="7"/>
  <c r="AA1039" i="7"/>
  <c r="AA1038" i="7"/>
  <c r="AA1037" i="7"/>
  <c r="AA1036" i="7"/>
  <c r="AA1035" i="7"/>
  <c r="AA1034" i="7"/>
  <c r="AA1033" i="7"/>
  <c r="AA1032" i="7"/>
  <c r="AA1031" i="7"/>
  <c r="AA1030" i="7"/>
  <c r="AA1029" i="7"/>
  <c r="AA1028" i="7"/>
  <c r="AA1027" i="7"/>
  <c r="AA1026" i="7"/>
  <c r="AA1025" i="7"/>
  <c r="AA1024" i="7"/>
  <c r="AA1023" i="7"/>
  <c r="AA1022" i="7"/>
  <c r="AA1021" i="7"/>
  <c r="AA1020" i="7"/>
  <c r="AA1019" i="7"/>
  <c r="AA1018" i="7"/>
  <c r="AA1017" i="7"/>
  <c r="AA1016" i="7"/>
  <c r="AA1015" i="7"/>
  <c r="AA1014" i="7"/>
  <c r="AA1013" i="7"/>
  <c r="AA1012" i="7"/>
  <c r="AA1011" i="7"/>
  <c r="AA1010" i="7"/>
  <c r="AA1009" i="7"/>
  <c r="AA1008" i="7"/>
  <c r="AA1007" i="7"/>
  <c r="AA1006" i="7"/>
  <c r="AA1005" i="7"/>
  <c r="AA1004" i="7"/>
  <c r="AA1003" i="7"/>
  <c r="AA1002" i="7"/>
  <c r="AA1001" i="7"/>
  <c r="AA1000" i="7"/>
  <c r="AA999" i="7"/>
  <c r="AA998" i="7"/>
  <c r="AA997" i="7"/>
  <c r="AA996" i="7"/>
  <c r="AA995" i="7"/>
  <c r="AA994" i="7"/>
  <c r="AA993" i="7"/>
  <c r="AA992" i="7"/>
  <c r="AA991" i="7"/>
  <c r="AA990" i="7"/>
  <c r="AA989" i="7"/>
  <c r="AA988" i="7"/>
  <c r="AA987" i="7"/>
  <c r="AA986" i="7"/>
  <c r="AA985" i="7"/>
  <c r="AA984" i="7"/>
  <c r="AA983" i="7"/>
  <c r="AA982" i="7"/>
  <c r="AA981" i="7"/>
  <c r="AA980" i="7"/>
  <c r="AA979" i="7"/>
  <c r="AA978" i="7"/>
  <c r="AA977" i="7"/>
  <c r="AA976" i="7"/>
  <c r="AA975" i="7"/>
  <c r="AA974" i="7"/>
  <c r="AA973" i="7"/>
  <c r="AA972" i="7"/>
  <c r="AA971" i="7"/>
  <c r="AA970" i="7"/>
  <c r="AA969" i="7"/>
  <c r="AA968" i="7"/>
  <c r="AA967" i="7"/>
  <c r="AA966" i="7"/>
  <c r="AA965" i="7"/>
  <c r="AA964" i="7"/>
  <c r="AA963" i="7"/>
  <c r="AA962" i="7"/>
  <c r="AA961" i="7"/>
  <c r="AA960" i="7"/>
  <c r="AA959" i="7"/>
  <c r="AA958" i="7"/>
  <c r="AA957" i="7"/>
  <c r="AA956" i="7"/>
  <c r="AA955" i="7"/>
  <c r="AA954" i="7"/>
  <c r="AA953" i="7"/>
  <c r="AA952" i="7"/>
  <c r="AA951" i="7"/>
  <c r="AA950" i="7"/>
  <c r="AA949" i="7"/>
  <c r="AA948" i="7"/>
  <c r="AA947" i="7"/>
  <c r="AA946" i="7"/>
  <c r="AA945" i="7"/>
  <c r="AA944" i="7"/>
  <c r="AA943" i="7"/>
  <c r="AA942" i="7"/>
  <c r="AA941" i="7"/>
  <c r="AA940" i="7"/>
  <c r="AA939" i="7"/>
  <c r="AA938" i="7"/>
  <c r="AA937" i="7"/>
  <c r="AA936" i="7"/>
  <c r="AA935" i="7"/>
  <c r="AA934" i="7"/>
  <c r="AA933" i="7"/>
  <c r="AA932" i="7"/>
  <c r="AA931" i="7"/>
  <c r="AA930" i="7"/>
  <c r="AA929" i="7"/>
  <c r="AA928" i="7"/>
  <c r="AA927" i="7"/>
  <c r="AA926" i="7"/>
  <c r="AA925" i="7"/>
  <c r="AA924" i="7"/>
  <c r="AA923" i="7"/>
  <c r="AA922" i="7"/>
  <c r="AA921" i="7"/>
  <c r="AA920" i="7"/>
  <c r="AA919" i="7"/>
  <c r="AA918" i="7"/>
  <c r="AA917" i="7"/>
  <c r="AA916" i="7"/>
  <c r="AA915" i="7"/>
  <c r="AA914" i="7"/>
  <c r="AA913" i="7"/>
  <c r="AA912" i="7"/>
  <c r="AA911" i="7"/>
  <c r="AA910" i="7"/>
  <c r="AA909" i="7"/>
  <c r="AA908" i="7"/>
  <c r="AA907" i="7"/>
  <c r="AA906" i="7"/>
  <c r="AA905" i="7"/>
  <c r="AA904" i="7"/>
  <c r="AA903" i="7"/>
  <c r="AA902" i="7"/>
  <c r="AA901" i="7"/>
  <c r="AA900" i="7"/>
  <c r="AA899" i="7"/>
  <c r="AA898" i="7"/>
  <c r="AA897" i="7"/>
  <c r="AA896" i="7"/>
  <c r="AA895" i="7"/>
  <c r="AA894" i="7"/>
  <c r="AA893" i="7"/>
  <c r="AA892" i="7"/>
  <c r="AA891" i="7"/>
  <c r="AA890" i="7"/>
  <c r="AA889" i="7"/>
  <c r="AA888" i="7"/>
  <c r="AA887" i="7"/>
  <c r="AA886" i="7"/>
  <c r="AA885" i="7"/>
  <c r="AA884" i="7"/>
  <c r="AA883" i="7"/>
  <c r="AA882" i="7"/>
  <c r="AA881" i="7"/>
  <c r="AA880" i="7"/>
  <c r="AA879" i="7"/>
  <c r="AA878" i="7"/>
  <c r="AA877" i="7"/>
  <c r="AA876" i="7"/>
  <c r="AA875" i="7"/>
  <c r="AA874" i="7"/>
  <c r="AA873" i="7"/>
  <c r="AA872" i="7"/>
  <c r="AA871" i="7"/>
  <c r="AA870" i="7"/>
  <c r="AA869" i="7"/>
  <c r="AA868" i="7"/>
  <c r="AA859" i="7"/>
  <c r="AA853" i="7"/>
  <c r="AA850" i="7"/>
  <c r="AA847" i="7"/>
  <c r="AA845" i="7"/>
  <c r="AA844" i="7"/>
  <c r="AA838" i="7"/>
  <c r="AA830" i="7"/>
  <c r="AA829" i="7"/>
  <c r="AA828" i="7"/>
  <c r="AA827" i="7"/>
  <c r="AA826" i="7"/>
  <c r="AA825" i="7"/>
  <c r="AA823" i="7"/>
  <c r="AA822" i="7"/>
  <c r="AA821" i="7"/>
  <c r="AA820" i="7"/>
  <c r="AA817" i="7"/>
  <c r="AA812" i="7"/>
  <c r="AA811" i="7"/>
  <c r="AA806" i="7"/>
  <c r="AA805" i="7"/>
  <c r="AA804" i="7"/>
  <c r="AA803" i="7"/>
  <c r="AA802" i="7"/>
  <c r="AA801" i="7"/>
  <c r="AA800" i="7"/>
  <c r="AA799" i="7"/>
  <c r="AA797" i="7"/>
  <c r="AA796" i="7"/>
  <c r="AA795" i="7"/>
  <c r="AA794" i="7"/>
  <c r="AA793" i="7"/>
  <c r="AA790" i="7"/>
  <c r="AA789" i="7"/>
  <c r="AA787" i="7"/>
  <c r="AA785" i="7"/>
  <c r="AA781" i="7"/>
  <c r="AA777" i="7"/>
  <c r="AA775" i="7"/>
  <c r="AA773" i="7"/>
  <c r="AA771" i="7"/>
  <c r="AA770" i="7"/>
  <c r="AA769" i="7"/>
  <c r="AA768" i="7"/>
  <c r="AA767" i="7"/>
  <c r="AA766" i="7"/>
  <c r="AA765" i="7"/>
  <c r="AA764" i="7"/>
  <c r="AA763" i="7"/>
  <c r="AA762" i="7"/>
  <c r="AA761" i="7"/>
  <c r="AA760" i="7"/>
  <c r="AA759" i="7"/>
  <c r="AA758" i="7"/>
  <c r="AA757" i="7"/>
  <c r="AA756" i="7"/>
  <c r="AA755" i="7"/>
  <c r="AA754" i="7"/>
  <c r="AA753" i="7"/>
  <c r="AA752" i="7"/>
  <c r="AA751" i="7"/>
  <c r="AA750" i="7"/>
  <c r="AA749" i="7"/>
  <c r="AA748" i="7"/>
  <c r="AA747" i="7"/>
  <c r="AA746" i="7"/>
  <c r="AA745" i="7"/>
  <c r="AA744" i="7"/>
  <c r="AA743" i="7"/>
  <c r="AA742" i="7"/>
  <c r="AA741" i="7"/>
  <c r="AA740" i="7"/>
  <c r="AA739" i="7"/>
  <c r="AA738" i="7"/>
  <c r="AA737" i="7"/>
  <c r="AA736" i="7"/>
  <c r="AA735" i="7"/>
  <c r="AA734" i="7"/>
  <c r="AA733" i="7"/>
  <c r="AA732" i="7"/>
  <c r="AA731" i="7"/>
  <c r="AA730" i="7"/>
  <c r="AA729" i="7"/>
  <c r="AA728" i="7"/>
  <c r="AA727" i="7"/>
  <c r="AA726" i="7"/>
  <c r="AA725" i="7"/>
  <c r="AA724" i="7"/>
  <c r="AA723" i="7"/>
  <c r="AA722" i="7"/>
  <c r="AA721" i="7"/>
  <c r="AA720" i="7"/>
  <c r="AA719" i="7"/>
  <c r="AA718" i="7"/>
  <c r="AA717" i="7"/>
  <c r="AA716" i="7"/>
  <c r="AA715" i="7"/>
  <c r="AA714" i="7"/>
  <c r="AA713" i="7"/>
  <c r="AA712" i="7"/>
  <c r="AA711" i="7"/>
  <c r="AA710" i="7"/>
  <c r="AA709" i="7"/>
  <c r="AA708" i="7"/>
  <c r="AA707" i="7"/>
  <c r="AA706" i="7"/>
  <c r="AA705" i="7"/>
  <c r="AA704" i="7"/>
  <c r="AA703" i="7"/>
  <c r="AA702" i="7"/>
  <c r="AA701" i="7"/>
  <c r="AA700" i="7"/>
  <c r="AA699" i="7"/>
  <c r="AA698" i="7"/>
  <c r="AA697" i="7"/>
  <c r="AA696" i="7"/>
  <c r="AA695" i="7"/>
  <c r="AA694" i="7"/>
  <c r="AA693" i="7"/>
  <c r="AA692" i="7"/>
  <c r="AA691" i="7"/>
  <c r="AA690" i="7"/>
  <c r="AA689" i="7"/>
  <c r="AA688" i="7"/>
  <c r="AA687" i="7"/>
  <c r="AA686" i="7"/>
  <c r="AA685" i="7"/>
  <c r="AA684" i="7"/>
  <c r="AA683" i="7"/>
  <c r="AA682" i="7"/>
  <c r="AA681" i="7"/>
  <c r="AA680" i="7"/>
  <c r="AA679" i="7"/>
  <c r="AA678" i="7"/>
  <c r="AA677" i="7"/>
  <c r="AA676" i="7"/>
  <c r="AA675" i="7"/>
  <c r="AA674" i="7"/>
  <c r="AA673" i="7"/>
  <c r="AA672" i="7"/>
  <c r="AA671" i="7"/>
  <c r="AA670" i="7"/>
  <c r="AA669" i="7"/>
  <c r="AA668" i="7"/>
  <c r="AA667" i="7"/>
  <c r="AA666" i="7"/>
  <c r="AA665" i="7"/>
  <c r="AA664" i="7"/>
  <c r="AA663" i="7"/>
  <c r="AA662" i="7"/>
  <c r="AA661" i="7"/>
  <c r="AA660" i="7"/>
  <c r="AA659" i="7"/>
  <c r="AA658" i="7"/>
  <c r="AA657" i="7"/>
  <c r="AA656" i="7"/>
  <c r="AA655" i="7"/>
  <c r="AA654" i="7"/>
  <c r="AA653" i="7"/>
  <c r="AA652" i="7"/>
  <c r="AA651" i="7"/>
  <c r="AA650" i="7"/>
  <c r="AA649" i="7"/>
  <c r="AA648" i="7"/>
  <c r="AA647" i="7"/>
  <c r="AA646" i="7"/>
  <c r="AA645" i="7"/>
  <c r="AA644" i="7"/>
  <c r="AA643" i="7"/>
  <c r="AA642" i="7"/>
  <c r="AA641" i="7"/>
  <c r="AA640" i="7"/>
  <c r="AA639" i="7"/>
  <c r="AA638" i="7"/>
  <c r="AA637" i="7"/>
  <c r="AA636" i="7"/>
  <c r="AA635" i="7"/>
  <c r="AA634" i="7"/>
  <c r="AA633" i="7"/>
  <c r="AA632" i="7"/>
  <c r="AA631" i="7"/>
  <c r="AA630" i="7"/>
  <c r="AA629" i="7"/>
  <c r="AA628" i="7"/>
  <c r="AA627" i="7"/>
  <c r="AA626" i="7"/>
  <c r="AA625" i="7"/>
  <c r="AA624" i="7"/>
  <c r="AA623" i="7"/>
  <c r="AA622" i="7"/>
  <c r="AA621" i="7"/>
  <c r="AA620" i="7"/>
  <c r="AA619" i="7"/>
  <c r="AA618" i="7"/>
  <c r="AA617" i="7"/>
  <c r="AA616" i="7"/>
  <c r="AA615" i="7"/>
  <c r="AA614" i="7"/>
  <c r="AA613" i="7"/>
  <c r="AA612" i="7"/>
  <c r="AA611" i="7"/>
  <c r="AA610" i="7"/>
  <c r="AA609" i="7"/>
  <c r="AA608" i="7"/>
  <c r="AA607" i="7"/>
  <c r="AA606" i="7"/>
  <c r="AA605" i="7"/>
  <c r="AA604" i="7"/>
  <c r="AA603" i="7"/>
  <c r="AA602" i="7"/>
  <c r="AA601" i="7"/>
  <c r="AA600" i="7"/>
  <c r="AA599" i="7"/>
  <c r="AA598" i="7"/>
  <c r="AA597" i="7"/>
  <c r="AA596" i="7"/>
  <c r="AA595" i="7"/>
  <c r="AA594" i="7"/>
  <c r="AA593" i="7"/>
  <c r="AA592" i="7"/>
  <c r="AA591" i="7"/>
  <c r="AA590" i="7"/>
  <c r="AA589" i="7"/>
  <c r="AA588" i="7"/>
  <c r="AA587" i="7"/>
  <c r="AA586" i="7"/>
  <c r="AA585" i="7"/>
  <c r="AA584" i="7"/>
  <c r="AA583" i="7"/>
  <c r="AA582" i="7"/>
  <c r="AA581" i="7"/>
  <c r="AA580" i="7"/>
  <c r="AA579" i="7"/>
  <c r="AA578" i="7"/>
  <c r="AA577" i="7"/>
  <c r="AA576" i="7"/>
  <c r="AA575" i="7"/>
  <c r="AA574" i="7"/>
  <c r="AA573" i="7"/>
  <c r="AA572" i="7"/>
  <c r="AA571" i="7"/>
  <c r="AA570" i="7"/>
  <c r="AA569" i="7"/>
  <c r="AA568" i="7"/>
  <c r="AA567" i="7"/>
  <c r="AA566" i="7"/>
  <c r="AA565" i="7"/>
  <c r="AA564" i="7"/>
  <c r="AA563" i="7"/>
  <c r="AA562" i="7"/>
  <c r="AA561" i="7"/>
  <c r="AA560" i="7"/>
  <c r="AA559" i="7"/>
  <c r="AA558" i="7"/>
  <c r="AA557" i="7"/>
  <c r="AA556" i="7"/>
  <c r="AA555" i="7"/>
  <c r="AA554" i="7"/>
  <c r="AA553" i="7"/>
  <c r="AA552" i="7"/>
  <c r="AA551" i="7"/>
  <c r="AA550" i="7"/>
  <c r="AA549" i="7"/>
  <c r="AA548" i="7"/>
  <c r="AA547" i="7"/>
  <c r="AA546" i="7"/>
  <c r="AA545" i="7"/>
  <c r="AA544" i="7"/>
  <c r="AA543" i="7"/>
  <c r="AA542" i="7"/>
  <c r="AA541" i="7"/>
  <c r="AA540" i="7"/>
  <c r="AA539" i="7"/>
  <c r="AA538" i="7"/>
  <c r="AA537" i="7"/>
  <c r="AA536" i="7"/>
  <c r="AA535" i="7"/>
  <c r="AA534" i="7"/>
  <c r="AA533" i="7"/>
  <c r="AA532" i="7"/>
  <c r="AA531" i="7"/>
  <c r="AA530" i="7"/>
  <c r="AA529" i="7"/>
  <c r="AA528" i="7"/>
  <c r="AA527" i="7"/>
  <c r="AA526" i="7"/>
  <c r="AA525" i="7"/>
  <c r="AA524" i="7"/>
  <c r="AA523" i="7"/>
  <c r="AA522" i="7"/>
  <c r="AA521" i="7"/>
  <c r="AA520" i="7"/>
  <c r="AA519" i="7"/>
  <c r="AA518" i="7"/>
  <c r="AA517" i="7"/>
  <c r="AA516" i="7"/>
  <c r="AA515" i="7"/>
  <c r="AA514" i="7"/>
  <c r="AA513" i="7"/>
  <c r="AA512" i="7"/>
  <c r="AA511" i="7"/>
  <c r="AA510" i="7"/>
  <c r="AA509" i="7"/>
  <c r="AA508" i="7"/>
  <c r="AA507" i="7"/>
  <c r="AA506" i="7"/>
  <c r="AA505" i="7"/>
  <c r="AA504" i="7"/>
  <c r="AA503" i="7"/>
  <c r="AA502" i="7"/>
  <c r="AA501" i="7"/>
  <c r="AA500" i="7"/>
  <c r="AA499" i="7"/>
  <c r="AA498" i="7"/>
  <c r="AA497" i="7"/>
  <c r="AA496" i="7"/>
  <c r="AA495" i="7"/>
  <c r="AA494" i="7"/>
  <c r="AA493" i="7"/>
  <c r="AA492" i="7"/>
  <c r="AA491" i="7"/>
  <c r="AA490" i="7"/>
  <c r="AA489" i="7"/>
  <c r="AA488" i="7"/>
  <c r="AA487" i="7"/>
  <c r="AA486" i="7"/>
  <c r="AA485" i="7"/>
  <c r="AA484" i="7"/>
  <c r="AA483" i="7"/>
  <c r="AA482" i="7"/>
  <c r="AA481" i="7"/>
  <c r="AA480" i="7"/>
  <c r="AA479" i="7"/>
  <c r="AA478" i="7"/>
  <c r="AA477" i="7"/>
  <c r="AA476" i="7"/>
  <c r="AA475" i="7"/>
  <c r="AA474" i="7"/>
  <c r="AA473" i="7"/>
  <c r="AA472" i="7"/>
  <c r="AA471" i="7"/>
  <c r="AA470" i="7"/>
  <c r="AA469" i="7"/>
  <c r="AA468" i="7"/>
  <c r="AA467" i="7"/>
  <c r="AA466" i="7"/>
  <c r="AA465" i="7"/>
  <c r="AA464" i="7"/>
  <c r="AA463" i="7"/>
  <c r="AA462" i="7"/>
  <c r="AA461" i="7"/>
  <c r="AA460" i="7"/>
  <c r="AA459" i="7"/>
  <c r="AA458" i="7"/>
  <c r="AA457" i="7"/>
  <c r="AA456" i="7"/>
  <c r="AA455" i="7"/>
  <c r="AA454" i="7"/>
  <c r="AA453" i="7"/>
  <c r="AA452" i="7"/>
  <c r="AA451" i="7"/>
  <c r="AA450" i="7"/>
  <c r="AA449" i="7"/>
  <c r="AA448" i="7"/>
  <c r="AA447" i="7"/>
  <c r="AA446" i="7"/>
  <c r="AA445" i="7"/>
  <c r="AA444" i="7"/>
  <c r="AA443" i="7"/>
  <c r="AA442" i="7"/>
  <c r="AA441" i="7"/>
  <c r="AA440" i="7"/>
  <c r="AA439" i="7"/>
  <c r="AA438" i="7"/>
  <c r="AA437" i="7"/>
  <c r="AA436" i="7"/>
  <c r="AA435" i="7"/>
  <c r="AA434" i="7"/>
  <c r="AA433" i="7"/>
  <c r="AA432" i="7"/>
  <c r="AA431" i="7"/>
  <c r="AA430" i="7"/>
  <c r="AA429" i="7"/>
  <c r="AA428" i="7"/>
  <c r="AA427" i="7"/>
  <c r="AA426" i="7"/>
  <c r="AA425" i="7"/>
  <c r="AA424" i="7"/>
  <c r="AA423" i="7"/>
  <c r="AA422" i="7"/>
  <c r="AA421" i="7"/>
  <c r="AA420" i="7"/>
  <c r="AA419" i="7"/>
  <c r="AA418" i="7"/>
  <c r="AA417" i="7"/>
  <c r="AA416" i="7"/>
  <c r="AA415" i="7"/>
  <c r="AA414" i="7"/>
  <c r="AA413" i="7"/>
  <c r="AA412" i="7"/>
  <c r="AA411" i="7"/>
  <c r="AA410" i="7"/>
  <c r="AA409" i="7"/>
  <c r="AA408" i="7"/>
  <c r="AA407" i="7"/>
  <c r="AA406" i="7"/>
  <c r="AA405" i="7"/>
  <c r="AA404" i="7"/>
  <c r="AA403" i="7"/>
  <c r="AA402" i="7"/>
  <c r="AA401" i="7"/>
  <c r="AA400" i="7"/>
  <c r="AA399" i="7"/>
  <c r="AA398" i="7"/>
  <c r="AA397" i="7"/>
  <c r="AA396" i="7"/>
  <c r="AA395" i="7"/>
  <c r="AA394" i="7"/>
  <c r="AA393" i="7"/>
  <c r="AA392" i="7"/>
  <c r="AA391" i="7"/>
  <c r="AA390" i="7"/>
  <c r="AA389" i="7"/>
  <c r="AA386" i="7"/>
  <c r="AA383" i="7"/>
  <c r="AA379" i="7"/>
  <c r="AA374" i="7"/>
  <c r="AA373" i="7"/>
  <c r="AA372" i="7"/>
  <c r="AA371" i="7"/>
  <c r="AA368" i="7"/>
  <c r="AA365" i="7"/>
  <c r="AA361" i="7"/>
  <c r="AA356" i="7"/>
  <c r="AA355" i="7"/>
  <c r="AA349" i="7"/>
  <c r="AA343" i="7"/>
  <c r="AA341" i="7"/>
  <c r="AA336" i="7"/>
  <c r="AA335" i="7"/>
  <c r="AA334" i="7"/>
  <c r="AA333" i="7"/>
  <c r="AA332" i="7"/>
  <c r="AA328" i="7"/>
  <c r="AA327" i="7"/>
  <c r="AA324" i="7"/>
  <c r="AA322" i="7"/>
  <c r="AA321" i="7"/>
  <c r="AA319" i="7"/>
  <c r="AA317" i="7"/>
  <c r="AA316" i="7"/>
  <c r="AA315" i="7"/>
  <c r="AA312" i="7"/>
  <c r="AA311" i="7"/>
  <c r="AA307" i="7"/>
  <c r="AA302" i="7"/>
  <c r="AA290" i="7"/>
  <c r="AA289" i="7"/>
  <c r="AA287" i="7"/>
  <c r="AA286" i="7"/>
  <c r="AA282" i="7"/>
  <c r="AA278" i="7"/>
  <c r="AA275" i="7"/>
  <c r="AA274" i="7"/>
  <c r="AA272" i="7"/>
  <c r="AA271" i="7"/>
  <c r="AA267" i="7"/>
  <c r="AA264" i="7"/>
  <c r="AA260" i="7"/>
  <c r="AA259" i="7"/>
  <c r="AA258" i="7"/>
  <c r="AA257" i="7"/>
  <c r="AA247" i="7"/>
  <c r="AA245" i="7"/>
  <c r="AA242" i="7"/>
  <c r="AA241" i="7"/>
  <c r="AA238" i="7"/>
  <c r="AA236" i="7"/>
  <c r="AA235" i="7"/>
  <c r="AA232" i="7"/>
  <c r="AA231" i="7"/>
  <c r="AA229" i="7"/>
  <c r="AA227" i="7"/>
  <c r="AA225" i="7"/>
  <c r="AA224" i="7"/>
  <c r="AA222" i="7"/>
  <c r="AA221" i="7"/>
  <c r="AA217" i="7"/>
  <c r="AA214" i="7"/>
  <c r="AA213" i="7"/>
  <c r="AA210" i="7"/>
  <c r="AA208" i="7"/>
  <c r="AA206" i="7"/>
  <c r="AA205" i="7"/>
  <c r="AA204" i="7"/>
  <c r="AA203" i="7"/>
  <c r="AA201" i="7"/>
  <c r="AA200" i="7"/>
  <c r="AA197" i="7"/>
  <c r="AA195" i="7"/>
  <c r="AA194" i="7"/>
  <c r="AA192" i="7"/>
  <c r="AA191" i="7"/>
  <c r="AA190" i="7"/>
  <c r="AA189" i="7"/>
  <c r="AA188" i="7"/>
  <c r="AA187" i="7"/>
  <c r="AA186" i="7"/>
  <c r="AA185" i="7"/>
  <c r="AA184" i="7"/>
  <c r="AA183" i="7"/>
  <c r="AA181" i="7"/>
  <c r="AA180" i="7"/>
  <c r="AA179" i="7"/>
  <c r="AA178" i="7"/>
  <c r="AA177" i="7"/>
  <c r="AA175" i="7"/>
  <c r="AA174" i="7"/>
  <c r="AA173" i="7"/>
  <c r="AA170" i="7"/>
  <c r="AA168" i="7"/>
  <c r="AA166" i="7"/>
  <c r="AA163" i="7"/>
  <c r="AA161" i="7"/>
  <c r="AA160" i="7"/>
  <c r="AA159" i="7"/>
  <c r="AA158" i="7"/>
  <c r="AA156" i="7"/>
  <c r="AA153" i="7"/>
  <c r="AA152" i="7"/>
  <c r="AA149" i="7"/>
  <c r="AA148" i="7"/>
  <c r="AA147" i="7"/>
  <c r="AA144" i="7"/>
  <c r="AA143" i="7"/>
  <c r="AA141" i="7"/>
  <c r="AA140" i="7"/>
  <c r="AA138" i="7"/>
  <c r="AA137" i="7"/>
  <c r="AA136" i="7"/>
  <c r="AA135" i="7"/>
  <c r="AA134" i="7"/>
  <c r="AA133" i="7"/>
  <c r="AA131" i="7"/>
  <c r="AA130" i="7"/>
  <c r="AA129" i="7"/>
  <c r="AA128" i="7"/>
  <c r="AA127" i="7"/>
  <c r="AA126" i="7"/>
  <c r="AA125" i="7"/>
  <c r="AA124" i="7"/>
  <c r="AA123" i="7"/>
  <c r="AA122" i="7"/>
  <c r="AA121" i="7"/>
  <c r="AA120" i="7"/>
  <c r="AA118" i="7"/>
  <c r="AA116" i="7"/>
  <c r="AA115" i="7"/>
  <c r="AA114" i="7"/>
  <c r="AA112" i="7"/>
  <c r="AA111" i="7"/>
  <c r="AA110" i="7"/>
  <c r="AA109" i="7"/>
  <c r="AA108" i="7"/>
  <c r="AA107" i="7"/>
  <c r="AA106" i="7"/>
  <c r="AA105" i="7"/>
  <c r="AA104" i="7"/>
  <c r="AA102" i="7"/>
  <c r="AA100" i="7"/>
  <c r="AA99" i="7"/>
  <c r="AA97" i="7"/>
  <c r="AA96" i="7"/>
  <c r="AA93" i="7"/>
  <c r="AA92" i="7"/>
  <c r="AA88" i="7"/>
  <c r="AA87" i="7"/>
  <c r="AA86" i="7"/>
  <c r="AA85" i="7"/>
  <c r="AA84" i="7"/>
  <c r="AA83" i="7"/>
  <c r="AA82" i="7"/>
  <c r="AA81" i="7"/>
  <c r="AA80" i="7"/>
  <c r="AA79" i="7"/>
  <c r="AA76" i="7"/>
  <c r="AA75" i="7"/>
  <c r="AA74" i="7"/>
  <c r="AA72" i="7"/>
  <c r="AA71" i="7"/>
  <c r="AA70" i="7"/>
  <c r="AA69" i="7"/>
  <c r="AA68" i="7"/>
  <c r="AA65" i="7"/>
  <c r="AA64" i="7"/>
  <c r="AA62" i="7"/>
  <c r="AA61" i="7"/>
  <c r="AA60" i="7"/>
  <c r="AA59" i="7"/>
  <c r="AA58" i="7"/>
  <c r="AA57" i="7"/>
  <c r="AA56" i="7"/>
  <c r="AA54" i="7"/>
  <c r="AA52" i="7"/>
  <c r="AA51" i="7"/>
  <c r="AA50" i="7"/>
  <c r="AA49" i="7"/>
  <c r="AA48" i="7"/>
  <c r="AA46" i="7"/>
  <c r="AA45" i="7"/>
  <c r="AA44" i="7"/>
  <c r="AA43" i="7"/>
  <c r="AA41" i="7"/>
  <c r="AA39" i="7"/>
  <c r="AA38" i="7"/>
  <c r="AA37" i="7"/>
  <c r="AA36" i="7"/>
  <c r="AA34" i="7"/>
  <c r="AA33" i="7"/>
  <c r="AA32" i="7"/>
  <c r="AA31" i="7"/>
  <c r="AA29" i="7"/>
  <c r="AA28" i="7"/>
  <c r="AA27" i="7"/>
  <c r="AA26" i="7"/>
  <c r="AA25" i="7"/>
  <c r="AA24" i="7"/>
  <c r="AA23" i="7"/>
  <c r="AA22" i="7"/>
  <c r="AA21" i="7"/>
  <c r="AA18" i="7"/>
  <c r="AA17" i="7"/>
  <c r="AA14" i="7"/>
  <c r="AA13" i="7"/>
  <c r="AA12" i="7"/>
  <c r="AA11" i="7"/>
  <c r="AA9" i="7"/>
  <c r="AA7" i="7"/>
  <c r="AA6" i="7"/>
  <c r="AA5" i="7"/>
  <c r="AA4" i="7"/>
  <c r="Z1021" i="5"/>
  <c r="Y1021" i="5"/>
  <c r="X1021" i="5"/>
  <c r="W1021" i="5"/>
  <c r="V1021" i="5"/>
  <c r="U1021" i="5"/>
  <c r="T1021" i="5"/>
  <c r="S1021" i="5"/>
  <c r="R1021" i="5"/>
  <c r="Q1021" i="5"/>
  <c r="P1021" i="5"/>
  <c r="O1021" i="5"/>
  <c r="N1021" i="5"/>
  <c r="L1021" i="5"/>
  <c r="K1021" i="5"/>
  <c r="J1021" i="5"/>
  <c r="I1021" i="5"/>
  <c r="G1021" i="5"/>
  <c r="F1021" i="5"/>
  <c r="AA1020" i="5"/>
  <c r="AA1019" i="5"/>
  <c r="AA1018" i="5"/>
  <c r="AA1017" i="5"/>
  <c r="AA1016" i="5"/>
  <c r="AA1015" i="5"/>
  <c r="AA1014" i="5"/>
  <c r="AA1013" i="5"/>
  <c r="AA1012" i="5"/>
  <c r="AA1011" i="5"/>
  <c r="AA1010" i="5"/>
  <c r="AA1009" i="5"/>
  <c r="AA1008" i="5"/>
  <c r="AA1007" i="5"/>
  <c r="AA1006" i="5"/>
  <c r="AA1005" i="5"/>
  <c r="AA1004" i="5"/>
  <c r="AA1003" i="5"/>
  <c r="AA1002" i="5"/>
  <c r="AA1001" i="5"/>
  <c r="AA1000" i="5"/>
  <c r="AA999" i="5"/>
  <c r="AA998" i="5"/>
  <c r="AA997" i="5"/>
  <c r="AA996" i="5"/>
  <c r="AA995" i="5"/>
  <c r="AA994" i="5"/>
  <c r="AA993" i="5"/>
  <c r="AA992" i="5"/>
  <c r="AA991" i="5"/>
  <c r="AA990" i="5"/>
  <c r="AA989" i="5"/>
  <c r="AA988" i="5"/>
  <c r="AA987" i="5"/>
  <c r="AA986" i="5"/>
  <c r="AA985" i="5"/>
  <c r="AA984" i="5"/>
  <c r="AA983" i="5"/>
  <c r="AA982" i="5"/>
  <c r="AA981" i="5"/>
  <c r="AA980" i="5"/>
  <c r="AA979" i="5"/>
  <c r="AA978" i="5"/>
  <c r="AA977" i="5"/>
  <c r="AA976" i="5"/>
  <c r="AA975" i="5"/>
  <c r="AA974" i="5"/>
  <c r="AA973" i="5"/>
  <c r="AA972" i="5"/>
  <c r="AA971" i="5"/>
  <c r="AA970" i="5"/>
  <c r="AA969" i="5"/>
  <c r="AA968" i="5"/>
  <c r="AA967" i="5"/>
  <c r="AA966" i="5"/>
  <c r="AA965" i="5"/>
  <c r="AA964" i="5"/>
  <c r="AA963" i="5"/>
  <c r="AA962" i="5"/>
  <c r="AA961" i="5"/>
  <c r="AA960" i="5"/>
  <c r="AA959" i="5"/>
  <c r="AA958" i="5"/>
  <c r="AA957" i="5"/>
  <c r="AA956" i="5"/>
  <c r="AA955" i="5"/>
  <c r="AA954" i="5"/>
  <c r="AA953" i="5"/>
  <c r="AA952" i="5"/>
  <c r="AA951" i="5"/>
  <c r="AA950" i="5"/>
  <c r="AA949" i="5"/>
  <c r="AA948" i="5"/>
  <c r="AA947" i="5"/>
  <c r="AA946" i="5"/>
  <c r="AA945" i="5"/>
  <c r="AA944" i="5"/>
  <c r="AA943" i="5"/>
  <c r="AA942" i="5"/>
  <c r="AA941" i="5"/>
  <c r="AA940" i="5"/>
  <c r="AA939" i="5"/>
  <c r="AA938" i="5"/>
  <c r="AA937" i="5"/>
  <c r="AA936" i="5"/>
  <c r="AA935" i="5"/>
  <c r="AA934" i="5"/>
  <c r="AA933" i="5"/>
  <c r="AA932" i="5"/>
  <c r="AA931" i="5"/>
  <c r="AA930" i="5"/>
  <c r="AA929" i="5"/>
  <c r="AA928" i="5"/>
  <c r="AA927" i="5"/>
  <c r="AA926" i="5"/>
  <c r="AA925" i="5"/>
  <c r="AA924" i="5"/>
  <c r="AA923" i="5"/>
  <c r="AA922" i="5"/>
  <c r="AA921" i="5"/>
  <c r="AA920" i="5"/>
  <c r="AA919" i="5"/>
  <c r="AA918" i="5"/>
  <c r="AA917" i="5"/>
  <c r="AA916" i="5"/>
  <c r="AA915" i="5"/>
  <c r="AA914" i="5"/>
  <c r="AA913" i="5"/>
  <c r="AA912" i="5"/>
  <c r="AA911" i="5"/>
  <c r="AA910" i="5"/>
  <c r="AA909" i="5"/>
  <c r="AA908" i="5"/>
  <c r="AA907" i="5"/>
  <c r="AA906" i="5"/>
  <c r="AA905" i="5"/>
  <c r="AA904" i="5"/>
  <c r="AA903" i="5"/>
  <c r="AA902" i="5"/>
  <c r="AA901" i="5"/>
  <c r="AA900" i="5"/>
  <c r="AA899" i="5"/>
  <c r="AA898" i="5"/>
  <c r="AA897" i="5"/>
  <c r="AA896" i="5"/>
  <c r="AA895" i="5"/>
  <c r="AA894" i="5"/>
  <c r="AA893" i="5"/>
  <c r="AA892" i="5"/>
  <c r="AA891" i="5"/>
  <c r="AA890" i="5"/>
  <c r="AA889" i="5"/>
  <c r="AA888" i="5"/>
  <c r="AA887" i="5"/>
  <c r="AA886" i="5"/>
  <c r="AA885" i="5"/>
  <c r="AA884" i="5"/>
  <c r="AA883" i="5"/>
  <c r="AA882" i="5"/>
  <c r="AA881" i="5"/>
  <c r="AA880" i="5"/>
  <c r="AA879" i="5"/>
  <c r="AA878" i="5"/>
  <c r="AA877" i="5"/>
  <c r="AA876" i="5"/>
  <c r="AA875" i="5"/>
  <c r="AA874" i="5"/>
  <c r="AA873" i="5"/>
  <c r="AA872" i="5"/>
  <c r="AA871" i="5"/>
  <c r="AA870" i="5"/>
  <c r="AA869" i="5"/>
  <c r="AA868" i="5"/>
  <c r="AA867" i="5"/>
  <c r="AA866" i="5"/>
  <c r="AA865" i="5"/>
  <c r="AA864" i="5"/>
  <c r="AA863" i="5"/>
  <c r="AA862" i="5"/>
  <c r="AA861" i="5"/>
  <c r="AA860" i="5"/>
  <c r="AA859" i="5"/>
  <c r="AA858" i="5"/>
  <c r="AA857" i="5"/>
  <c r="AA856" i="5"/>
  <c r="AA855" i="5"/>
  <c r="AA854" i="5"/>
  <c r="AA853" i="5"/>
  <c r="AA852" i="5"/>
  <c r="AA851" i="5"/>
  <c r="AA850" i="5"/>
  <c r="AA849" i="5"/>
  <c r="AA848" i="5"/>
  <c r="AA847" i="5"/>
  <c r="AA846" i="5"/>
  <c r="AA845" i="5"/>
  <c r="AA844" i="5"/>
  <c r="AA843" i="5"/>
  <c r="AA842" i="5"/>
  <c r="AA841" i="5"/>
  <c r="AA840" i="5"/>
  <c r="AA839" i="5"/>
  <c r="AA838" i="5"/>
  <c r="AA837" i="5"/>
  <c r="AA836" i="5"/>
  <c r="AA835" i="5"/>
  <c r="AA834" i="5"/>
  <c r="AA833" i="5"/>
  <c r="AA832" i="5"/>
  <c r="AA831" i="5"/>
  <c r="AA830" i="5"/>
  <c r="AA829" i="5"/>
  <c r="AA828" i="5"/>
  <c r="AA827" i="5"/>
  <c r="AA826" i="5"/>
  <c r="AA825" i="5"/>
  <c r="AA824" i="5"/>
  <c r="AA823" i="5"/>
  <c r="AA822" i="5"/>
  <c r="AA821" i="5"/>
  <c r="AA820" i="5"/>
  <c r="AA819" i="5"/>
  <c r="AA818" i="5"/>
  <c r="AA817" i="5"/>
  <c r="AA816" i="5"/>
  <c r="AA815" i="5"/>
  <c r="AA814" i="5"/>
  <c r="AA813" i="5"/>
  <c r="AA812" i="5"/>
  <c r="AA811" i="5"/>
  <c r="AA810" i="5"/>
  <c r="AA809" i="5"/>
  <c r="AA808" i="5"/>
  <c r="AA807" i="5"/>
  <c r="AA806" i="5"/>
  <c r="AA805" i="5"/>
  <c r="AA804" i="5"/>
  <c r="AA803" i="5"/>
  <c r="AA802" i="5"/>
  <c r="AA801" i="5"/>
  <c r="AA800" i="5"/>
  <c r="AA799" i="5"/>
  <c r="AA798" i="5"/>
  <c r="AA797" i="5"/>
  <c r="AA796" i="5"/>
  <c r="AA795" i="5"/>
  <c r="AA794" i="5"/>
  <c r="AA793" i="5"/>
  <c r="AA792" i="5"/>
  <c r="AA791" i="5"/>
  <c r="AA790" i="5"/>
  <c r="AA789" i="5"/>
  <c r="AA788" i="5"/>
  <c r="AA787" i="5"/>
  <c r="AA786" i="5"/>
  <c r="AA785" i="5"/>
  <c r="AA784" i="5"/>
  <c r="AA783" i="5"/>
  <c r="AA782" i="5"/>
  <c r="AA781" i="5"/>
  <c r="AA780" i="5"/>
  <c r="AA779" i="5"/>
  <c r="AA778" i="5"/>
  <c r="AA777" i="5"/>
  <c r="AA776" i="5"/>
  <c r="AA775" i="5"/>
  <c r="AA774" i="5"/>
  <c r="AA773" i="5"/>
  <c r="AA772" i="5"/>
  <c r="AA771" i="5"/>
  <c r="AA770" i="5"/>
  <c r="AA769" i="5"/>
  <c r="AA768" i="5"/>
  <c r="AA767" i="5"/>
  <c r="AA766" i="5"/>
  <c r="AA765" i="5"/>
  <c r="AA764" i="5"/>
  <c r="AA763" i="5"/>
  <c r="AA762" i="5"/>
  <c r="AA761" i="5"/>
  <c r="AA760" i="5"/>
  <c r="AA759" i="5"/>
  <c r="AA758" i="5"/>
  <c r="AA757" i="5"/>
  <c r="AA756" i="5"/>
  <c r="AA755" i="5"/>
  <c r="AA754" i="5"/>
  <c r="AA753" i="5"/>
  <c r="AA752" i="5"/>
  <c r="AA751" i="5"/>
  <c r="AA750" i="5"/>
  <c r="AA749" i="5"/>
  <c r="AA748" i="5"/>
  <c r="AA747" i="5"/>
  <c r="AA746" i="5"/>
  <c r="AA745" i="5"/>
  <c r="AA744" i="5"/>
  <c r="AA743" i="5"/>
  <c r="AA742" i="5"/>
  <c r="AA741" i="5"/>
  <c r="AA740" i="5"/>
  <c r="AA739" i="5"/>
  <c r="AA738" i="5"/>
  <c r="AA737" i="5"/>
  <c r="AA736" i="5"/>
  <c r="AA735" i="5"/>
  <c r="AA734" i="5"/>
  <c r="AA733" i="5"/>
  <c r="AA732" i="5"/>
  <c r="AA731" i="5"/>
  <c r="AA730" i="5"/>
  <c r="AA729" i="5"/>
  <c r="AA728" i="5"/>
  <c r="AA727" i="5"/>
  <c r="AA726" i="5"/>
  <c r="AA725" i="5"/>
  <c r="AA724" i="5"/>
  <c r="AA723" i="5"/>
  <c r="AA722" i="5"/>
  <c r="AA721" i="5"/>
  <c r="AA720" i="5"/>
  <c r="AA719" i="5"/>
  <c r="AA718" i="5"/>
  <c r="AA717" i="5"/>
  <c r="AA716" i="5"/>
  <c r="AA715" i="5"/>
  <c r="AA714" i="5"/>
  <c r="AA713" i="5"/>
  <c r="AA712" i="5"/>
  <c r="AA711" i="5"/>
  <c r="AA710" i="5"/>
  <c r="AA709" i="5"/>
  <c r="AA708" i="5"/>
  <c r="AA707" i="5"/>
  <c r="AA706" i="5"/>
  <c r="AA705" i="5"/>
  <c r="AA704" i="5"/>
  <c r="AA703" i="5"/>
  <c r="AA702" i="5"/>
  <c r="AA701" i="5"/>
  <c r="AA700" i="5"/>
  <c r="AA699" i="5"/>
  <c r="AA698" i="5"/>
  <c r="AA697" i="5"/>
  <c r="AA696" i="5"/>
  <c r="AA695" i="5"/>
  <c r="AA694" i="5"/>
  <c r="AA693" i="5"/>
  <c r="AA692" i="5"/>
  <c r="AA691" i="5"/>
  <c r="AA690" i="5"/>
  <c r="AA689" i="5"/>
  <c r="AA688" i="5"/>
  <c r="AA687" i="5"/>
  <c r="AA686" i="5"/>
  <c r="AA685" i="5"/>
  <c r="AA684" i="5"/>
  <c r="AA683" i="5"/>
  <c r="AA682" i="5"/>
  <c r="AA681" i="5"/>
  <c r="AA680" i="5"/>
  <c r="AA679" i="5"/>
  <c r="AA678" i="5"/>
  <c r="AA677" i="5"/>
  <c r="AA676" i="5"/>
  <c r="AA675" i="5"/>
  <c r="AA674" i="5"/>
  <c r="AA673" i="5"/>
  <c r="AA672" i="5"/>
  <c r="AA671" i="5"/>
  <c r="AA670" i="5"/>
  <c r="AA669" i="5"/>
  <c r="AA668" i="5"/>
  <c r="AA667" i="5"/>
  <c r="AA666" i="5"/>
  <c r="AA665" i="5"/>
  <c r="AA664" i="5"/>
  <c r="AA663" i="5"/>
  <c r="AA662" i="5"/>
  <c r="AA661" i="5"/>
  <c r="AA660" i="5"/>
  <c r="AA659" i="5"/>
  <c r="AA658" i="5"/>
  <c r="AA657" i="5"/>
  <c r="AA656" i="5"/>
  <c r="AA655" i="5"/>
  <c r="AA654" i="5"/>
  <c r="AA653" i="5"/>
  <c r="AA652" i="5"/>
  <c r="AA651" i="5"/>
  <c r="AA650" i="5"/>
  <c r="AA649" i="5"/>
  <c r="AA648" i="5"/>
  <c r="AA647" i="5"/>
  <c r="AA646" i="5"/>
  <c r="AA645" i="5"/>
  <c r="AA644" i="5"/>
  <c r="AA643" i="5"/>
  <c r="AA598" i="5"/>
  <c r="AA596" i="5"/>
  <c r="AA589" i="5"/>
  <c r="AA583" i="5"/>
  <c r="AA582" i="5"/>
  <c r="AA581" i="5"/>
  <c r="AA580" i="5"/>
  <c r="AA579" i="5"/>
  <c r="AA578" i="5"/>
  <c r="AA576" i="5"/>
  <c r="AA575" i="5"/>
  <c r="AA574" i="5"/>
  <c r="AA573" i="5"/>
  <c r="AA572" i="5"/>
  <c r="AA571" i="5"/>
  <c r="AA570" i="5"/>
  <c r="AA568" i="5"/>
  <c r="AA567" i="5"/>
  <c r="AA566" i="5"/>
  <c r="AA564" i="5"/>
  <c r="AA563" i="5"/>
  <c r="AA562" i="5"/>
  <c r="AA561" i="5"/>
  <c r="AA560" i="5"/>
  <c r="AA559" i="5"/>
  <c r="AA556" i="5"/>
  <c r="AA555" i="5"/>
  <c r="AA553" i="5"/>
  <c r="AA552" i="5"/>
  <c r="AA551" i="5"/>
  <c r="AA550" i="5"/>
  <c r="AA549" i="5"/>
  <c r="AA548" i="5"/>
  <c r="AA547" i="5"/>
  <c r="AA544" i="5"/>
  <c r="AA543" i="5"/>
  <c r="AA541" i="5"/>
  <c r="AA540" i="5"/>
  <c r="AA538" i="5"/>
  <c r="AA537" i="5"/>
  <c r="AA536" i="5"/>
  <c r="AA534" i="5"/>
  <c r="AA531" i="5"/>
  <c r="AA530" i="5"/>
  <c r="AA529" i="5"/>
  <c r="AA528" i="5"/>
  <c r="AA527" i="5"/>
  <c r="AA526" i="5"/>
  <c r="AA525" i="5"/>
  <c r="AA524" i="5"/>
  <c r="AA523" i="5"/>
  <c r="AA522" i="5"/>
  <c r="AA521" i="5"/>
  <c r="AA520" i="5"/>
  <c r="AA519" i="5"/>
  <c r="AA518" i="5"/>
  <c r="AA517" i="5"/>
  <c r="AA516" i="5"/>
  <c r="AA515" i="5"/>
  <c r="AA514" i="5"/>
  <c r="AA513" i="5"/>
  <c r="AA512" i="5"/>
  <c r="AA511" i="5"/>
  <c r="AA510" i="5"/>
  <c r="AA509" i="5"/>
  <c r="AA508" i="5"/>
  <c r="AA507" i="5"/>
  <c r="AA506" i="5"/>
  <c r="AA505" i="5"/>
  <c r="AA504" i="5"/>
  <c r="AA503" i="5"/>
  <c r="AA502" i="5"/>
  <c r="AA501" i="5"/>
  <c r="AA500" i="5"/>
  <c r="AA499" i="5"/>
  <c r="AA498" i="5"/>
  <c r="AA497" i="5"/>
  <c r="AA496" i="5"/>
  <c r="AA495" i="5"/>
  <c r="AA494" i="5"/>
  <c r="AA493" i="5"/>
  <c r="AA492" i="5"/>
  <c r="AA491" i="5"/>
  <c r="AA490" i="5"/>
  <c r="AA489" i="5"/>
  <c r="AA488" i="5"/>
  <c r="AA487" i="5"/>
  <c r="AA486" i="5"/>
  <c r="AA485" i="5"/>
  <c r="AA484" i="5"/>
  <c r="AA483" i="5"/>
  <c r="AA482" i="5"/>
  <c r="AA481" i="5"/>
  <c r="AA480" i="5"/>
  <c r="AA479" i="5"/>
  <c r="AA478" i="5"/>
  <c r="AA477" i="5"/>
  <c r="AA476" i="5"/>
  <c r="AA475" i="5"/>
  <c r="AA474" i="5"/>
  <c r="AA473" i="5"/>
  <c r="AA472" i="5"/>
  <c r="AA471" i="5"/>
  <c r="AA470" i="5"/>
  <c r="AA469" i="5"/>
  <c r="AA468" i="5"/>
  <c r="AA467" i="5"/>
  <c r="AA466" i="5"/>
  <c r="AA465" i="5"/>
  <c r="AA464" i="5"/>
  <c r="AA463" i="5"/>
  <c r="AA462" i="5"/>
  <c r="AA461" i="5"/>
  <c r="AA460" i="5"/>
  <c r="AA459" i="5"/>
  <c r="AA458" i="5"/>
  <c r="AA457" i="5"/>
  <c r="AA456" i="5"/>
  <c r="AA455" i="5"/>
  <c r="AA454" i="5"/>
  <c r="AA453" i="5"/>
  <c r="AA452" i="5"/>
  <c r="AA451" i="5"/>
  <c r="AA450" i="5"/>
  <c r="AA449" i="5"/>
  <c r="AA448" i="5"/>
  <c r="AA447" i="5"/>
  <c r="AA446" i="5"/>
  <c r="AA445" i="5"/>
  <c r="AA444" i="5"/>
  <c r="AA443" i="5"/>
  <c r="AA442" i="5"/>
  <c r="AA441" i="5"/>
  <c r="AA440" i="5"/>
  <c r="AA439" i="5"/>
  <c r="AA438" i="5"/>
  <c r="AA437" i="5"/>
  <c r="AA436" i="5"/>
  <c r="AA435" i="5"/>
  <c r="AA434" i="5"/>
  <c r="AA433" i="5"/>
  <c r="AA432" i="5"/>
  <c r="AA431" i="5"/>
  <c r="AA430" i="5"/>
  <c r="AA429" i="5"/>
  <c r="AA428" i="5"/>
  <c r="AA427" i="5"/>
  <c r="AA426" i="5"/>
  <c r="AA425" i="5"/>
  <c r="AA424" i="5"/>
  <c r="AA423" i="5"/>
  <c r="AA422" i="5"/>
  <c r="AA421" i="5"/>
  <c r="AA420" i="5"/>
  <c r="AA419" i="5"/>
  <c r="AA418" i="5"/>
  <c r="AA417" i="5"/>
  <c r="AA416" i="5"/>
  <c r="AA415" i="5"/>
  <c r="AA414" i="5"/>
  <c r="AA413" i="5"/>
  <c r="AA412" i="5"/>
  <c r="AA411" i="5"/>
  <c r="AA410" i="5"/>
  <c r="AA409" i="5"/>
  <c r="AA408" i="5"/>
  <c r="AA407" i="5"/>
  <c r="AA406" i="5"/>
  <c r="AA405" i="5"/>
  <c r="AA404" i="5"/>
  <c r="AA403" i="5"/>
  <c r="AA402" i="5"/>
  <c r="AA401" i="5"/>
  <c r="AA400" i="5"/>
  <c r="AA399" i="5"/>
  <c r="AA398" i="5"/>
  <c r="AA397" i="5"/>
  <c r="AA396" i="5"/>
  <c r="AA395" i="5"/>
  <c r="AA394" i="5"/>
  <c r="AA393" i="5"/>
  <c r="AA392" i="5"/>
  <c r="AA391" i="5"/>
  <c r="AA390" i="5"/>
  <c r="AA389" i="5"/>
  <c r="AA388" i="5"/>
  <c r="AA387" i="5"/>
  <c r="AA386" i="5"/>
  <c r="AA385" i="5"/>
  <c r="AA384" i="5"/>
  <c r="AA383" i="5"/>
  <c r="AA382" i="5"/>
  <c r="AA381" i="5"/>
  <c r="AA380" i="5"/>
  <c r="AA379" i="5"/>
  <c r="AA378" i="5"/>
  <c r="AA377" i="5"/>
  <c r="AA375" i="5"/>
  <c r="AA374" i="5"/>
  <c r="AA373" i="5"/>
  <c r="AA372" i="5"/>
  <c r="AA371" i="5"/>
  <c r="AA370" i="5"/>
  <c r="AA369" i="5"/>
  <c r="AA368" i="5"/>
  <c r="AA367" i="5"/>
  <c r="AA366" i="5"/>
  <c r="AA365" i="5"/>
  <c r="AA364" i="5"/>
  <c r="AA363" i="5"/>
  <c r="AA362" i="5"/>
  <c r="AA361" i="5"/>
  <c r="AA360" i="5"/>
  <c r="AA359" i="5"/>
  <c r="AA358" i="5"/>
  <c r="AA357" i="5"/>
  <c r="AA356" i="5"/>
  <c r="AA355" i="5"/>
  <c r="AA354" i="5"/>
  <c r="AA352" i="5"/>
  <c r="AA351" i="5"/>
  <c r="AA350" i="5"/>
  <c r="AA349" i="5"/>
  <c r="AA348" i="5"/>
  <c r="AA347" i="5"/>
  <c r="AA346" i="5"/>
  <c r="AA345" i="5"/>
  <c r="AA344" i="5"/>
  <c r="AA343" i="5"/>
  <c r="AA342" i="5"/>
  <c r="AA341" i="5"/>
  <c r="AA340" i="5"/>
  <c r="AA339" i="5"/>
  <c r="AA338" i="5"/>
  <c r="AA337" i="5"/>
  <c r="AA336" i="5"/>
  <c r="AA335" i="5"/>
  <c r="AA334" i="5"/>
  <c r="AA333" i="5"/>
  <c r="AA332" i="5"/>
  <c r="AA331" i="5"/>
  <c r="AA330" i="5"/>
  <c r="AA329" i="5"/>
  <c r="AA328" i="5"/>
  <c r="AA327" i="5"/>
  <c r="AA326" i="5"/>
  <c r="AA325" i="5"/>
  <c r="AA324" i="5"/>
  <c r="AA323" i="5"/>
  <c r="AA322" i="5"/>
  <c r="AA321" i="5"/>
  <c r="AA320" i="5"/>
  <c r="AA319" i="5"/>
  <c r="AA318" i="5"/>
  <c r="AA317" i="5"/>
  <c r="AA316" i="5"/>
  <c r="AA315" i="5"/>
  <c r="AA314" i="5"/>
  <c r="AA313" i="5"/>
  <c r="AA312" i="5"/>
  <c r="AA311" i="5"/>
  <c r="AA310" i="5"/>
  <c r="AA309" i="5"/>
  <c r="AA308" i="5"/>
  <c r="AA307" i="5"/>
  <c r="AA306" i="5"/>
  <c r="AA305" i="5"/>
  <c r="AA304" i="5"/>
  <c r="AA303" i="5"/>
  <c r="AA302" i="5"/>
  <c r="AA301" i="5"/>
  <c r="M301" i="5"/>
  <c r="AA300" i="5"/>
  <c r="M300" i="5"/>
  <c r="M299" i="5"/>
  <c r="M298" i="5"/>
  <c r="M297" i="5"/>
  <c r="M296" i="5"/>
  <c r="AA295" i="5"/>
  <c r="M295" i="5"/>
  <c r="AA294" i="5"/>
  <c r="AA293" i="5"/>
  <c r="M293" i="5"/>
  <c r="AA292" i="5"/>
  <c r="M292" i="5"/>
  <c r="AA291" i="5"/>
  <c r="M291" i="5"/>
  <c r="AA290" i="5"/>
  <c r="M290" i="5"/>
  <c r="AA289" i="5"/>
  <c r="AA288" i="5"/>
  <c r="AA286" i="5"/>
  <c r="AA285" i="5"/>
  <c r="M285" i="5"/>
  <c r="M284" i="5"/>
  <c r="AA283" i="5"/>
  <c r="M283" i="5"/>
  <c r="AA282" i="5"/>
  <c r="M282" i="5"/>
  <c r="AA281" i="5"/>
  <c r="M281" i="5"/>
  <c r="M280" i="5"/>
  <c r="AA279" i="5"/>
  <c r="M279" i="5"/>
  <c r="AA278" i="5"/>
  <c r="M278" i="5"/>
  <c r="M277" i="5"/>
  <c r="M276" i="5"/>
  <c r="M275" i="5"/>
  <c r="M274" i="5"/>
  <c r="AA273" i="5"/>
  <c r="M273" i="5"/>
  <c r="M272" i="5"/>
  <c r="AA271" i="5"/>
  <c r="M271" i="5"/>
  <c r="M270" i="5"/>
  <c r="M269" i="5"/>
  <c r="M268" i="5"/>
  <c r="AA267" i="5"/>
  <c r="M267" i="5"/>
  <c r="M266" i="5"/>
  <c r="AA265" i="5"/>
  <c r="M265" i="5"/>
  <c r="AA264" i="5"/>
  <c r="AA263" i="5"/>
  <c r="AA262" i="5"/>
  <c r="M262" i="5"/>
  <c r="M261" i="5"/>
  <c r="M260" i="5"/>
  <c r="AA259" i="5"/>
  <c r="M259" i="5"/>
  <c r="M258" i="5"/>
  <c r="M257" i="5"/>
  <c r="M256" i="5"/>
  <c r="M255" i="5"/>
  <c r="AA254" i="5"/>
  <c r="M254" i="5"/>
  <c r="AA253" i="5"/>
  <c r="M253" i="5"/>
  <c r="AA252" i="5"/>
  <c r="M252" i="5"/>
  <c r="M251" i="5"/>
  <c r="AA250" i="5"/>
  <c r="AA249" i="5"/>
  <c r="AA248" i="5"/>
  <c r="M248" i="5"/>
  <c r="M247" i="5"/>
  <c r="AA246" i="5"/>
  <c r="M246" i="5"/>
  <c r="AA245" i="5"/>
  <c r="M245" i="5"/>
  <c r="M244" i="5"/>
  <c r="AA243" i="5"/>
  <c r="M243" i="5"/>
  <c r="M242" i="5"/>
  <c r="M241" i="5"/>
  <c r="AA240" i="5"/>
  <c r="M240" i="5"/>
  <c r="AA239" i="5"/>
  <c r="M239" i="5"/>
  <c r="M238" i="5"/>
  <c r="M237" i="5"/>
  <c r="M236" i="5"/>
  <c r="M235" i="5"/>
  <c r="AA234" i="5"/>
  <c r="M234" i="5"/>
  <c r="AA233" i="5"/>
  <c r="M233" i="5"/>
  <c r="AA232" i="5"/>
  <c r="M232" i="5"/>
  <c r="M231" i="5"/>
  <c r="M230" i="5"/>
  <c r="AA229" i="5"/>
  <c r="M229" i="5"/>
  <c r="AA228" i="5"/>
  <c r="M228" i="5"/>
  <c r="M227" i="5"/>
  <c r="M226" i="5"/>
  <c r="AA225" i="5"/>
  <c r="M225" i="5"/>
  <c r="AA224" i="5"/>
  <c r="AA223" i="5"/>
  <c r="M223" i="5"/>
  <c r="M222" i="5"/>
  <c r="AA221" i="5"/>
  <c r="AA220" i="5"/>
  <c r="M220" i="5"/>
  <c r="AA219" i="5"/>
  <c r="M219" i="5"/>
  <c r="M218" i="5"/>
  <c r="AA217" i="5"/>
  <c r="AA216" i="5"/>
  <c r="M216" i="5"/>
  <c r="M215" i="5"/>
  <c r="AA214" i="5"/>
  <c r="M214" i="5"/>
  <c r="M213" i="5"/>
  <c r="M212" i="5"/>
  <c r="M211" i="5"/>
  <c r="AA210" i="5"/>
  <c r="AA209" i="5"/>
  <c r="M209" i="5"/>
  <c r="AA208" i="5"/>
  <c r="M208" i="5"/>
  <c r="AA207" i="5"/>
  <c r="M207" i="5"/>
  <c r="M206" i="5"/>
  <c r="AA205" i="5"/>
  <c r="M205" i="5"/>
  <c r="M204" i="5"/>
  <c r="AA203" i="5"/>
  <c r="M203" i="5"/>
  <c r="M202" i="5"/>
  <c r="AA201" i="5"/>
  <c r="M201" i="5"/>
  <c r="M200" i="5"/>
  <c r="AA199" i="5"/>
  <c r="AA198" i="5"/>
  <c r="M198" i="5"/>
  <c r="AA197" i="5"/>
  <c r="M197" i="5"/>
  <c r="AA196" i="5"/>
  <c r="M196" i="5"/>
  <c r="AA195" i="5"/>
  <c r="AA194" i="5"/>
  <c r="M194" i="5"/>
  <c r="M193" i="5"/>
  <c r="M192" i="5"/>
  <c r="AA191" i="5"/>
  <c r="M191" i="5"/>
  <c r="AA189" i="5"/>
  <c r="M189" i="5"/>
  <c r="AA188" i="5"/>
  <c r="M188" i="5"/>
  <c r="AA187" i="5"/>
  <c r="M187" i="5"/>
  <c r="M186" i="5"/>
  <c r="M185" i="5"/>
  <c r="M184" i="5"/>
  <c r="M183" i="5"/>
  <c r="AA182" i="5"/>
  <c r="M182" i="5"/>
  <c r="M181" i="5"/>
  <c r="AA180" i="5"/>
  <c r="AA179" i="5"/>
  <c r="M179" i="5"/>
  <c r="AA178" i="5"/>
  <c r="M178" i="5"/>
  <c r="AA177" i="5"/>
  <c r="M177" i="5"/>
  <c r="AA176" i="5"/>
  <c r="M176" i="5"/>
  <c r="M175" i="5"/>
  <c r="M174" i="5"/>
  <c r="AA173" i="5"/>
  <c r="M173" i="5"/>
  <c r="AA172" i="5"/>
  <c r="M172" i="5"/>
  <c r="AA170" i="5"/>
  <c r="M170" i="5"/>
  <c r="AA168" i="5"/>
  <c r="M168" i="5"/>
  <c r="AA167" i="5"/>
  <c r="M167" i="5"/>
  <c r="M166" i="5"/>
  <c r="M165" i="5"/>
  <c r="M164" i="5"/>
  <c r="M163" i="5"/>
  <c r="M162" i="5"/>
  <c r="AA161" i="5"/>
  <c r="M161" i="5"/>
  <c r="M160" i="5"/>
  <c r="AA159" i="5"/>
  <c r="M159" i="5"/>
  <c r="M158" i="5"/>
  <c r="AA157" i="5"/>
  <c r="M157" i="5"/>
  <c r="M156" i="5"/>
  <c r="AA155" i="5"/>
  <c r="M155" i="5"/>
  <c r="AA154" i="5"/>
  <c r="M154" i="5"/>
  <c r="AA152" i="5"/>
  <c r="AA151" i="5"/>
  <c r="M151" i="5"/>
  <c r="M150" i="5"/>
  <c r="M149" i="5"/>
  <c r="AA146" i="5"/>
  <c r="AA145" i="5"/>
  <c r="M145" i="5"/>
  <c r="M144" i="5"/>
  <c r="M143" i="5"/>
  <c r="M142" i="5"/>
  <c r="AA141" i="5"/>
  <c r="M141" i="5"/>
  <c r="M140" i="5"/>
  <c r="M139" i="5"/>
  <c r="AA138" i="5"/>
  <c r="M138" i="5"/>
  <c r="AA137" i="5"/>
  <c r="M137" i="5"/>
  <c r="AA136" i="5"/>
  <c r="M136" i="5"/>
  <c r="AA135" i="5"/>
  <c r="M135" i="5"/>
  <c r="M134" i="5"/>
  <c r="AA133" i="5"/>
  <c r="M133" i="5"/>
  <c r="AA132" i="5"/>
  <c r="M132" i="5"/>
  <c r="M131" i="5"/>
  <c r="AA130" i="5"/>
  <c r="M130" i="5"/>
  <c r="AA128" i="5"/>
  <c r="AA127" i="5"/>
  <c r="M127" i="5"/>
  <c r="AA124" i="5"/>
  <c r="M124" i="5"/>
  <c r="AA123" i="5"/>
  <c r="M123" i="5"/>
  <c r="AA122" i="5"/>
  <c r="AA121" i="5"/>
  <c r="M121" i="5"/>
  <c r="AA120" i="5"/>
  <c r="AA119" i="5"/>
  <c r="M119" i="5"/>
  <c r="M118" i="5"/>
  <c r="M117" i="5"/>
  <c r="AA116" i="5"/>
  <c r="M116" i="5"/>
  <c r="M115" i="5"/>
  <c r="AA114" i="5"/>
  <c r="M114" i="5"/>
  <c r="AA113" i="5"/>
  <c r="AA112" i="5"/>
  <c r="M112" i="5"/>
  <c r="AA111" i="5"/>
  <c r="M111" i="5"/>
  <c r="M110" i="5"/>
  <c r="AA109" i="5"/>
  <c r="M109" i="5"/>
  <c r="M108" i="5"/>
  <c r="M107" i="5"/>
  <c r="M106" i="5"/>
  <c r="AA105" i="5"/>
  <c r="M105" i="5"/>
  <c r="AA104" i="5"/>
  <c r="M104" i="5"/>
  <c r="M103" i="5"/>
  <c r="AA102" i="5"/>
  <c r="AA101" i="5"/>
  <c r="M101" i="5"/>
  <c r="M100" i="5"/>
  <c r="M99" i="5"/>
  <c r="M97" i="5"/>
  <c r="AA96" i="5"/>
  <c r="AA95" i="5"/>
  <c r="M95" i="5"/>
  <c r="M94" i="5"/>
  <c r="AA93" i="5"/>
  <c r="AA92" i="5"/>
  <c r="M92" i="5"/>
  <c r="M90" i="5"/>
  <c r="M89" i="5"/>
  <c r="M88" i="5"/>
  <c r="AA86" i="5"/>
  <c r="M86" i="5"/>
  <c r="AA85" i="5"/>
  <c r="M85" i="5"/>
  <c r="AA84" i="5"/>
  <c r="M84" i="5"/>
  <c r="AA83" i="5"/>
  <c r="M83" i="5"/>
  <c r="AA82" i="5"/>
  <c r="M82" i="5"/>
  <c r="AA81" i="5"/>
  <c r="M81" i="5"/>
  <c r="M80" i="5"/>
  <c r="M78" i="5"/>
  <c r="AA77" i="5"/>
  <c r="M77" i="5"/>
  <c r="AA76" i="5"/>
  <c r="M76" i="5"/>
  <c r="AA75" i="5"/>
  <c r="M75" i="5"/>
  <c r="AA74" i="5"/>
  <c r="M74" i="5"/>
  <c r="AA73" i="5"/>
  <c r="AA72" i="5"/>
  <c r="M72" i="5"/>
  <c r="M71" i="5"/>
  <c r="M70" i="5"/>
  <c r="M69" i="5"/>
  <c r="M68" i="5"/>
  <c r="M66" i="5"/>
  <c r="AA65" i="5"/>
  <c r="M65" i="5"/>
  <c r="M64" i="5"/>
  <c r="AA63" i="5"/>
  <c r="M63" i="5"/>
  <c r="AA62" i="5"/>
  <c r="M62" i="5"/>
  <c r="M61" i="5"/>
  <c r="AA60" i="5"/>
  <c r="M60" i="5"/>
  <c r="AA59" i="5"/>
  <c r="M59" i="5"/>
  <c r="AA58" i="5"/>
  <c r="M58" i="5"/>
  <c r="M57" i="5"/>
  <c r="M56" i="5"/>
  <c r="AA55" i="5"/>
  <c r="M55" i="5"/>
  <c r="AA54" i="5"/>
  <c r="M54" i="5"/>
  <c r="AA53" i="5"/>
  <c r="M53" i="5"/>
  <c r="AA52" i="5"/>
  <c r="M51" i="5"/>
  <c r="AA50" i="5"/>
  <c r="M50" i="5"/>
  <c r="AA49" i="5"/>
  <c r="M49" i="5"/>
  <c r="AA48" i="5"/>
  <c r="M48" i="5"/>
  <c r="AA47" i="5"/>
  <c r="M47" i="5"/>
  <c r="M46" i="5"/>
  <c r="AA45" i="5"/>
  <c r="AA44" i="5"/>
  <c r="M44" i="5"/>
  <c r="AA43" i="5"/>
  <c r="M41" i="5"/>
  <c r="AA40" i="5"/>
  <c r="M39" i="5"/>
  <c r="AA38" i="5"/>
  <c r="M38" i="5"/>
  <c r="M37" i="5"/>
  <c r="AA36" i="5"/>
  <c r="M36" i="5"/>
  <c r="AA35" i="5"/>
  <c r="M35" i="5"/>
  <c r="M34" i="5"/>
  <c r="AA32" i="5"/>
  <c r="M32" i="5"/>
  <c r="AA30" i="5"/>
  <c r="M30" i="5"/>
  <c r="AA29" i="5"/>
  <c r="M29" i="5"/>
  <c r="M28" i="5"/>
  <c r="M27" i="5"/>
  <c r="AA26" i="5"/>
  <c r="M26" i="5"/>
  <c r="M24" i="5"/>
  <c r="AA23" i="5"/>
  <c r="M23" i="5"/>
  <c r="AA22" i="5"/>
  <c r="M22" i="5"/>
  <c r="M21" i="5"/>
  <c r="AA20" i="5"/>
  <c r="M20" i="5"/>
  <c r="M18" i="5"/>
  <c r="AA17" i="5"/>
  <c r="M17" i="5"/>
  <c r="M16" i="5"/>
  <c r="M15" i="5"/>
  <c r="M14" i="5"/>
  <c r="AA12" i="5"/>
  <c r="AA11" i="5"/>
  <c r="AA10" i="5"/>
  <c r="AA9" i="5"/>
  <c r="M9" i="5"/>
  <c r="M8" i="5"/>
  <c r="AA7" i="5"/>
  <c r="AA6" i="5"/>
  <c r="AA1021" i="5" s="1"/>
  <c r="AA5" i="5"/>
  <c r="M5" i="5"/>
  <c r="AA4" i="5"/>
  <c r="M4" i="5"/>
  <c r="M1021" i="5" s="1"/>
  <c r="H1021" i="5"/>
  <c r="AA347" i="8" l="1"/>
  <c r="AA1294" i="7"/>
  <c r="M4" i="1" l="1"/>
  <c r="AA4" i="1"/>
  <c r="AA5" i="1"/>
  <c r="AA6" i="1"/>
  <c r="AA7" i="1"/>
  <c r="AA8" i="1"/>
  <c r="AA9" i="1"/>
  <c r="AA10" i="1"/>
  <c r="AA11" i="1"/>
  <c r="AA13" i="1"/>
  <c r="AA14" i="1"/>
  <c r="AA15" i="1"/>
  <c r="AA16" i="1"/>
  <c r="AA17" i="1"/>
  <c r="AA19" i="1"/>
  <c r="AA20" i="1"/>
  <c r="AA21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H57" i="1"/>
  <c r="AA57" i="1"/>
  <c r="AA58" i="1"/>
  <c r="H59" i="1"/>
  <c r="AA59" i="1"/>
  <c r="AA61" i="1"/>
  <c r="AA62" i="1"/>
  <c r="AA63" i="1"/>
  <c r="AA64" i="1"/>
  <c r="H65" i="1"/>
  <c r="AA65" i="1"/>
  <c r="H66" i="1"/>
  <c r="AA66" i="1"/>
  <c r="M67" i="1"/>
  <c r="AA68" i="1"/>
  <c r="M69" i="1"/>
  <c r="AA69" i="1"/>
  <c r="AA70" i="1"/>
  <c r="AA71" i="1"/>
  <c r="AA72" i="1"/>
  <c r="AA73" i="1"/>
  <c r="AA74" i="1"/>
  <c r="AA75" i="1"/>
  <c r="AA76" i="1"/>
  <c r="AA77" i="1"/>
  <c r="AA78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H97" i="1"/>
  <c r="AA97" i="1"/>
  <c r="AA100" i="1"/>
  <c r="AA101" i="1"/>
  <c r="AA102" i="1"/>
  <c r="AA103" i="1"/>
  <c r="AA104" i="1"/>
  <c r="H106" i="1"/>
  <c r="H107" i="1"/>
  <c r="AA108" i="1"/>
  <c r="AA109" i="1"/>
  <c r="AA110" i="1"/>
  <c r="AA111" i="1"/>
  <c r="AA112" i="1"/>
  <c r="AA113" i="1"/>
  <c r="AA114" i="1"/>
  <c r="AA115" i="1"/>
  <c r="AA116" i="1"/>
  <c r="M117" i="1"/>
  <c r="AA117" i="1"/>
  <c r="AA118" i="1"/>
  <c r="AA119" i="1"/>
  <c r="AA120" i="1"/>
  <c r="AA121" i="1"/>
  <c r="AA122" i="1"/>
  <c r="AA123" i="1"/>
  <c r="AA124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M219" i="1"/>
  <c r="H220" i="1"/>
  <c r="AA220" i="1"/>
  <c r="AA221" i="1"/>
  <c r="AA222" i="1"/>
  <c r="AA224" i="1"/>
  <c r="AA225" i="1"/>
  <c r="AA226" i="1"/>
  <c r="AA227" i="1"/>
  <c r="AA228" i="1"/>
  <c r="AA229" i="1"/>
  <c r="AA230" i="1"/>
  <c r="AA231" i="1"/>
  <c r="AA232" i="1"/>
  <c r="AA233" i="1"/>
  <c r="AA235" i="1"/>
  <c r="AA237" i="1"/>
  <c r="AA238" i="1"/>
  <c r="AA239" i="1"/>
  <c r="AA240" i="1"/>
  <c r="AA242" i="1"/>
  <c r="AA244" i="1"/>
  <c r="AA248" i="1"/>
  <c r="AA250" i="1"/>
  <c r="AA251" i="1"/>
  <c r="AA252" i="1"/>
  <c r="AA253" i="1"/>
  <c r="AA254" i="1"/>
  <c r="AA255" i="1"/>
  <c r="AA259" i="1"/>
  <c r="AA260" i="1"/>
  <c r="AA261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8" i="1"/>
  <c r="AA289" i="1"/>
  <c r="H290" i="1"/>
  <c r="AA290" i="1"/>
  <c r="AA291" i="1"/>
  <c r="AA293" i="1"/>
  <c r="H294" i="1"/>
  <c r="AA294" i="1"/>
  <c r="H295" i="1"/>
  <c r="AA295" i="1"/>
  <c r="AA296" i="1"/>
  <c r="AA297" i="1"/>
  <c r="AA299" i="1"/>
  <c r="AA300" i="1"/>
  <c r="AA303" i="1"/>
  <c r="AA304" i="1"/>
  <c r="AA305" i="1"/>
  <c r="AA306" i="1"/>
  <c r="AA307" i="1"/>
  <c r="AA310" i="1"/>
  <c r="AA311" i="1"/>
  <c r="M313" i="1"/>
  <c r="AA313" i="1"/>
  <c r="M314" i="1"/>
  <c r="AA314" i="1"/>
  <c r="M316" i="1"/>
  <c r="AA316" i="1"/>
  <c r="M317" i="1"/>
  <c r="AA317" i="1"/>
  <c r="M318" i="1"/>
  <c r="AA318" i="1"/>
  <c r="M319" i="1"/>
  <c r="AA319" i="1"/>
  <c r="M320" i="1"/>
  <c r="AA320" i="1"/>
  <c r="M321" i="1"/>
  <c r="AA321" i="1"/>
  <c r="AA323" i="1"/>
  <c r="AA326" i="1"/>
  <c r="AA329" i="1"/>
  <c r="M330" i="1"/>
  <c r="AA330" i="1"/>
  <c r="M331" i="1"/>
  <c r="AA331" i="1"/>
  <c r="M333" i="1"/>
  <c r="M334" i="1"/>
  <c r="AA334" i="1"/>
  <c r="M335" i="1"/>
  <c r="M336" i="1"/>
  <c r="AA337" i="1"/>
  <c r="AA338" i="1"/>
  <c r="M340" i="1"/>
  <c r="AA341" i="1"/>
  <c r="M342" i="1"/>
  <c r="AA342" i="1"/>
  <c r="AA343" i="1"/>
  <c r="M344" i="1"/>
  <c r="AA344" i="1"/>
  <c r="M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9" i="1"/>
  <c r="AA360" i="1"/>
  <c r="AA361" i="1"/>
  <c r="AA362" i="1"/>
  <c r="AA363" i="1"/>
  <c r="AA364" i="1"/>
  <c r="AA365" i="1"/>
  <c r="H367" i="1"/>
  <c r="AA367" i="1"/>
  <c r="H368" i="1"/>
  <c r="AA368" i="1"/>
  <c r="H369" i="1"/>
  <c r="AA369" i="1"/>
  <c r="H370" i="1"/>
  <c r="AA370" i="1"/>
  <c r="H371" i="1"/>
  <c r="AA371" i="1"/>
  <c r="H372" i="1"/>
  <c r="AA372" i="1"/>
  <c r="H373" i="1"/>
  <c r="AA373" i="1"/>
  <c r="H374" i="1"/>
  <c r="AA374" i="1"/>
  <c r="H375" i="1"/>
  <c r="AA375" i="1"/>
  <c r="H376" i="1"/>
  <c r="AA376" i="1"/>
  <c r="M393" i="1"/>
  <c r="AA393" i="1"/>
  <c r="M404" i="1"/>
  <c r="AA404" i="1"/>
  <c r="M405" i="1"/>
  <c r="AA405" i="1"/>
  <c r="M406" i="1"/>
  <c r="AA406" i="1"/>
  <c r="M408" i="1"/>
  <c r="AA408" i="1"/>
  <c r="M410" i="1"/>
  <c r="M411" i="1"/>
  <c r="AA411" i="1"/>
  <c r="M412" i="1"/>
  <c r="M413" i="1"/>
  <c r="AA413" i="1"/>
  <c r="AA415" i="1"/>
  <c r="H416" i="1"/>
  <c r="AA416" i="1"/>
  <c r="H417" i="1"/>
  <c r="AA417" i="1"/>
  <c r="H419" i="1"/>
  <c r="AA419" i="1"/>
  <c r="F420" i="1"/>
  <c r="J420" i="1"/>
  <c r="K420" i="1"/>
  <c r="N420" i="1"/>
  <c r="O420" i="1"/>
  <c r="P420" i="1"/>
  <c r="Q420" i="1"/>
  <c r="R420" i="1"/>
  <c r="S420" i="1"/>
  <c r="T420" i="1"/>
  <c r="U420" i="1"/>
  <c r="V420" i="1"/>
  <c r="W420" i="1"/>
  <c r="Y420" i="1"/>
  <c r="M420" i="1" l="1"/>
  <c r="AA420" i="1"/>
</calcChain>
</file>

<file path=xl/sharedStrings.xml><?xml version="1.0" encoding="utf-8"?>
<sst xmlns="http://schemas.openxmlformats.org/spreadsheetml/2006/main" count="16924" uniqueCount="6224">
  <si>
    <t>MAY</t>
  </si>
  <si>
    <t>PRIVATE</t>
  </si>
  <si>
    <t xml:space="preserve">DG </t>
  </si>
  <si>
    <t>2x1765KVA, (2x1500KW), 11KV</t>
  </si>
  <si>
    <t>HYDEL</t>
  </si>
  <si>
    <t>M/s. Kodagu Hydel Projects Pvt Ltd., Beedhalli Village, Somwarpete Taluk, Coorg District</t>
  </si>
  <si>
    <t>MDK 14</t>
  </si>
  <si>
    <t>JAN</t>
  </si>
  <si>
    <t>1x7059KVA, (1x6000KW), 11KV</t>
  </si>
  <si>
    <t>M/s Energy Development Corporation Limited, Harangi Hydro Electric Project, HULAGUNDA, (Via) Kushalanagar, Coorg Dist. Unit-II</t>
  </si>
  <si>
    <t>MDK 13</t>
  </si>
  <si>
    <t>SEP</t>
  </si>
  <si>
    <t>2x5294KVA, (2x4500KW), 11KV</t>
  </si>
  <si>
    <t>M/s Energy Development Corporation Limited, Harangi Hydro Electric Project, HULAGUNDA, (Via) Kushalanagar, Coorg Dist. Unit-I</t>
  </si>
  <si>
    <t>MDK 12</t>
  </si>
  <si>
    <t>JUN</t>
  </si>
  <si>
    <t>2x5882KVA, (2x5000KW), 11KV</t>
  </si>
  <si>
    <t>M/s Bhoruka Power Corporation Limited, Manjadka Mini Hydel Station, Karike Village, Madikeri Tq, Coorg Dist.</t>
  </si>
  <si>
    <t>MDK 11</t>
  </si>
  <si>
    <t>AUG</t>
  </si>
  <si>
    <t>CONSUMER</t>
  </si>
  <si>
    <t>PT</t>
  </si>
  <si>
    <t>Yashaswini Theatre, Shanivarsanthe, Somawarpete Tq., Kodagu Dist.,</t>
  </si>
  <si>
    <t>MDK 10</t>
  </si>
  <si>
    <t>APR</t>
  </si>
  <si>
    <t>Cauvery Mahal Theatre, Cauvery Compound, Junior College Road, Madikeri.</t>
  </si>
  <si>
    <t>MDK 9</t>
  </si>
  <si>
    <t>The Deputy Commissioner office Building, Madikeri</t>
  </si>
  <si>
    <t>MDK 8</t>
  </si>
  <si>
    <t xml:space="preserve">M/s.P.S. Suresh, Sudramma Building, Gonikoppal, Virajpete Taluk, Coorg District. </t>
  </si>
  <si>
    <t>MDK 7</t>
  </si>
  <si>
    <t>D.H.Soofi, Block No: 5, Sy.No: 40/1 &amp; 40/2, Sunadabeedhi, Virajpete Town, Coorg District.</t>
  </si>
  <si>
    <t>MDK 6</t>
  </si>
  <si>
    <t>Sri. K.Mohammed Haji(GPA Holder for Sri. M.P. Ashraf a&amp; others), "City Center" Sy.No: 115/2, 1st Block, Bychanahalli, Kushalnagar Somwarpete Tq., Coorg Dist.</t>
  </si>
  <si>
    <t>MDK 5</t>
  </si>
  <si>
    <t>Coorg Institute of  Dental Sciences, Virajpet, Kodagu District.</t>
  </si>
  <si>
    <t>MDK 4</t>
  </si>
  <si>
    <t>Sri M.K. Dinesh, J.S. Mansion Complex, B.M. Road, Kushalnagar, Somwarpet Taluk, Kodagu District.</t>
  </si>
  <si>
    <t>MDK 3</t>
  </si>
  <si>
    <t>Dr. B.C. Naveen kumar, Sri Rajarajeshwari Hospital (Malnad Kids Care), Block No. 11, Near Patrika Bhavan, Industrial Estate, Madikeri -571 201.</t>
  </si>
  <si>
    <t>MDK 2</t>
  </si>
  <si>
    <t>Sri K.B. Shanthappa, Boregowda Complex, F.M.C. Road, Virajpet-571 218, Kodagu District.</t>
  </si>
  <si>
    <t>MDK 1</t>
  </si>
  <si>
    <t>KPTCL</t>
  </si>
  <si>
    <t>Executive Engineer,TL&amp;SS,KPTCL,Bhanavara, Arasikere Taluk,Hassan Dist(110 KV MUSS)</t>
  </si>
  <si>
    <t>MUSS-08</t>
  </si>
  <si>
    <t>Executive Engineer,TL&amp;SS,KPTCL, Gerumara, Arasikere Taluk,Hassan Dist(110 KV MUSS)</t>
  </si>
  <si>
    <t>MUSS-07</t>
  </si>
  <si>
    <t>Executive Engineer,TL&amp;SS,KPTCL,Kondenalu, Arasikere Taluk,Hassan Dist(110 KV MUSS)</t>
  </si>
  <si>
    <t>MUSS-06</t>
  </si>
  <si>
    <t>Executive Engineer,TL&amp;SS,KPTCL Kallusadarahalli, Arsikere Taluk,Hassan Dist(110 KV MUSS)</t>
  </si>
  <si>
    <t>MUSS-05</t>
  </si>
  <si>
    <t>Executive Engineer, TL&amp;SS,KPTCL ,Gandsi, Arasikere Taluk,Hassan Dist(110 KV MUSS)</t>
  </si>
  <si>
    <t>MUSS-04</t>
  </si>
  <si>
    <t>Executive Engineer, TL&amp;SS,KPTCL, Arsikere,Hassan Dist(110 KV MUSS)</t>
  </si>
  <si>
    <t>MUSS-03</t>
  </si>
  <si>
    <t>Executive Engineer, TL&amp;SS,KPTCL, Javgal, ArasikereTaluk,Hassan Dist(110 KV MUSS)</t>
  </si>
  <si>
    <t>MUSS-02</t>
  </si>
  <si>
    <t>Executive Engineer, TL&amp;SS,KPTCL,D.M. Kurke, Arasikere  Taluk,Hassan Dist</t>
  </si>
  <si>
    <t>MUSS-01</t>
  </si>
  <si>
    <t>DG</t>
  </si>
  <si>
    <t>1x2000kVA + 2x750kVA</t>
  </si>
  <si>
    <t>The Managing Director, Hassan co-operative milk producers societies union limited, Industrial estate, B.M.Road, Hassan-573 201</t>
  </si>
  <si>
    <t>HSN 71</t>
  </si>
  <si>
    <t>The Secretary, Sri Dharmasthala Manjunatheshwara Educational Society, Ayurvedic College, Thanniruhalla, BM Road, Hassan</t>
  </si>
  <si>
    <t>HSN 70</t>
  </si>
  <si>
    <t>NOV</t>
  </si>
  <si>
    <t>Smt M K Ravichandra, S/O Late M B Kutti, Hotel Sharanya Arcade, Harsha Mahal Road, Hassan</t>
  </si>
  <si>
    <t>HSN 69</t>
  </si>
  <si>
    <t>Sri HL Mithun S/o H Lakshmaiah, Near Gandhada Kote, R R Road,Hassan</t>
  </si>
  <si>
    <t>HSN 68</t>
  </si>
  <si>
    <t>G T Raghavendra Partner,M/S Gopadi Enterprises,KIADB Industrial Growth Centre,HN Road, Hassan</t>
  </si>
  <si>
    <t>HSN 67</t>
  </si>
  <si>
    <t>FEB</t>
  </si>
  <si>
    <t>Sri M.J.Thimmegowda S/o Javaregowda at Hassan Road, Arakalagud Town, Hassan.</t>
  </si>
  <si>
    <t>HSN 66</t>
  </si>
  <si>
    <t>Sri.H.J.Raghavendra,B.M.Road, Hotel Rama,Hassan</t>
  </si>
  <si>
    <t>HSN 65</t>
  </si>
  <si>
    <t>6.3MVA</t>
  </si>
  <si>
    <t>The Executive Engineer,
Cauvery Neeravary Nigama Niyamitha, No 1, Hemavathy Right Bank High Level Canal Division, GORUR, Hassan Dist PIN CODE:573 120 (  Kachenahalii 1st Stage  LIS,C.R.Patna Taluk)</t>
  </si>
  <si>
    <t>HSN 64</t>
  </si>
  <si>
    <t>DEC</t>
  </si>
  <si>
    <t>PS</t>
  </si>
  <si>
    <t xml:space="preserve">Suzlon Global Servived, nitturu, Hassan-13 No's of WTG @ Gopalpura Pooling Station </t>
  </si>
  <si>
    <t>WTG</t>
  </si>
  <si>
    <t xml:space="preserve">Suzlon Global Servived, nitturu, Hassan-13 No's of WTG @ Gopalpura-MG05- MG 17 &amp; Pooling Station </t>
  </si>
  <si>
    <t>HSN 63</t>
  </si>
  <si>
    <t>Suzlon Global Servived, nitturu, Hassan-13 No's of WTG @ Gopalpura-GP 10,11,12,14,16,19,20 MG 18-19,MG 01-04</t>
  </si>
  <si>
    <t>HSN 62</t>
  </si>
  <si>
    <t>OCT</t>
  </si>
  <si>
    <t>Suzlon Global Servived, nitturu, Hassan-11 No's of WTG @ Gopalpura-GP 17-18,GP23-31</t>
  </si>
  <si>
    <t>HSN 61</t>
  </si>
  <si>
    <t>Suzlon Global Servived, nitturu, Hassan-08 No's of WTG @ Gopalpura-GP 02-09</t>
  </si>
  <si>
    <t>HSN 60</t>
  </si>
  <si>
    <t>Suzlon Global Servived, nitturu, Hassan- 17 No's of WTG @  Seegegudda Pooling station</t>
  </si>
  <si>
    <t>Suzlon Global Servived, nitturu, Hassan- 17 No's of WTG @  Seegegudda -H27-H43 &amp; Pooling station</t>
  </si>
  <si>
    <t>HSN 59</t>
  </si>
  <si>
    <t>JULY</t>
  </si>
  <si>
    <t>Suzlon Global Servived, nitturu, Hassan- 13 No's of WTG @ Billenahally-H14-H26</t>
  </si>
  <si>
    <t>HSN 58</t>
  </si>
  <si>
    <t>Suzlon Global Servived, nitturu, Hassan- 13 No's of WTG @ Seegegudda-H01-H013</t>
  </si>
  <si>
    <t>HSN 57</t>
  </si>
  <si>
    <t>1X1500KW</t>
  </si>
  <si>
    <t>Flax Hydro Energy Pvt Ltd,Arenadahally,Arakalagud,Hassan Dist</t>
  </si>
  <si>
    <t>HSN 55</t>
  </si>
  <si>
    <t>3X1.667MW</t>
  </si>
  <si>
    <t>Sai Nireeha Power project pvt ltd,Kattepura Anekat,Near Sargur Konanur Arakalagud,Hassan Dist</t>
  </si>
  <si>
    <t>HSN 54</t>
  </si>
  <si>
    <t>2X7.5 MW</t>
  </si>
  <si>
    <t xml:space="preserve">M/s Nagarjuna Hydro Energy Private  Limited, Kadumane Mini Hydel Scheme 2,Maranahally Village, Sakaleshapura </t>
  </si>
  <si>
    <t>HSN 53</t>
  </si>
  <si>
    <t>1X1.75MW</t>
  </si>
  <si>
    <t xml:space="preserve">The Managing Director, Sri Maruthy Power Gen(India) Limited, No 22/4, Race Course Road, Gandhinagar, Bangalore. PIN CODE:560 009(Gorur Hassan) </t>
  </si>
  <si>
    <t>HSN 52</t>
  </si>
  <si>
    <t>2X.75MW</t>
  </si>
  <si>
    <t>M/s Bhoruka Power Corporation Limited, SRD Katte MHS, Kattebelaguli, Bagevalu Post, H N Pur Tq, Hassan Dist. Pin Code:573211.</t>
  </si>
  <si>
    <t>HSN 51</t>
  </si>
  <si>
    <t>2X1.5MW</t>
  </si>
  <si>
    <t>M/s Mysore Mercantile Co Limited, Yettinahole MHS,Doddatappale Village (ADIDAL), Heggadde Post, Sakaleshpur,</t>
  </si>
  <si>
    <t>HSN 50</t>
  </si>
  <si>
    <t>2X4MW</t>
  </si>
  <si>
    <t>M/s Hemavathy Power &amp; Light (P) Limited, Hemavathy LBC Power House, Gorur, Tq &amp; Dist: Hassan PIN CODE: 573120</t>
  </si>
  <si>
    <t>HSN 49</t>
  </si>
  <si>
    <t>4X4MW</t>
  </si>
  <si>
    <t>HSN 48</t>
  </si>
  <si>
    <t>3x6MW</t>
  </si>
  <si>
    <t>M/s International Power Corporation Limited, Kemphole Mini Hydel Scheme, Maranahlly Post, Sakaleshpur Tq, Hassan Dist PIN CODE: 573 145.</t>
  </si>
  <si>
    <t>HSN 47</t>
  </si>
  <si>
    <t>2x4.5MW</t>
  </si>
  <si>
    <t>Paschim Hydro Enrgy Pvt Ltd.,Near Maranahlly Village, Sakaleshpura</t>
  </si>
  <si>
    <t>HSN 46</t>
  </si>
  <si>
    <t>Sri.H.B.Sathyanarayana Rao S/o Bheema Rao, Opp.City Point, B.M.Road, Hassan</t>
  </si>
  <si>
    <t>HSN 45</t>
  </si>
  <si>
    <t>Venkateshwara Theater Banavara, Arasikere Taluk,Hassan Dist</t>
  </si>
  <si>
    <t>HSN 44</t>
  </si>
  <si>
    <t>Manjunatha Chithramandira,
Arakalagudu, Hassan Dist.,</t>
  </si>
  <si>
    <t>HSN 43</t>
  </si>
  <si>
    <t>Tejasvi Theater,  Balegadde,
Sakaleshpura, Hassan Dist.,</t>
  </si>
  <si>
    <t>HSN 42</t>
  </si>
  <si>
    <t>Sri Guru Theater,  Hassan.</t>
  </si>
  <si>
    <t>HSN 41</t>
  </si>
  <si>
    <t>SBG Theater,  Harsha Mahal
Road, Hassan</t>
  </si>
  <si>
    <t>HSN 40</t>
  </si>
  <si>
    <t>Sahyadri Talkies, Salgame Road,
Hassan.</t>
  </si>
  <si>
    <t>HSN 39</t>
  </si>
  <si>
    <t>Sadhana Theater,  B.H. Road,
Arasikere, Hassan Dist.,</t>
  </si>
  <si>
    <t>HSN 38</t>
  </si>
  <si>
    <t>Sri Laxminarasimha
Chitramandira, Holenarasipura, Hassan Dist.,</t>
  </si>
  <si>
    <t>HSN 37</t>
  </si>
  <si>
    <t>Ratna Theater,  Near Bus Stand,
Arasikere, Hassan Dist.,</t>
  </si>
  <si>
    <t>HSN 36</t>
  </si>
  <si>
    <t>Prithvi Talkies, Hassan.</t>
  </si>
  <si>
    <t>HSN 35</t>
  </si>
  <si>
    <t>Picture Palace, Hassan.</t>
  </si>
  <si>
    <t>HSN 34</t>
  </si>
  <si>
    <t>Manjunath Chitramandira, Keralapura-573 136, Arakalagudu
Tq., Hassan Dist.,</t>
  </si>
  <si>
    <t>HSN 33</t>
  </si>
  <si>
    <t>Lakshmi Chitra Mandira, Channarayapatna, Hassan Dist.,</t>
  </si>
  <si>
    <t>HSN 32</t>
  </si>
  <si>
    <t>Gayathri Talkies, Channarayapatna-573 116,
Hassan Dist.,</t>
  </si>
  <si>
    <t>HSN 31</t>
  </si>
  <si>
    <t>Chennambika  Chitramandira,
Holenarasipura, Hassan Dist.,</t>
  </si>
  <si>
    <t>HSN 30</t>
  </si>
  <si>
    <t>Bhanu Talkies, B. M. Road,
Hassan.</t>
  </si>
  <si>
    <t>HSN 29</t>
  </si>
  <si>
    <t>Balaji Theater, Channarayapatna, Hassan dist.,</t>
  </si>
  <si>
    <t>HSN 28</t>
  </si>
  <si>
    <t xml:space="preserve"> 2 X 4000 kVA,  66/6.9 kV. </t>
  </si>
  <si>
    <t>M/s Petronet MHB Ltd., Hassan P &amp; R Station, Plot 1 A, KIADB Industrial Growth Centre, Mommanaikanahalli, PB No 202, Hassan</t>
  </si>
  <si>
    <t>HSN 27</t>
  </si>
  <si>
    <t>The Executive Engineer, Hemavathy Right Bank Canal Division, Cauvery Neeravary Nigama Niyamitha, Holenarasipur 573 211.(KAMASAMUDRA)</t>
  </si>
  <si>
    <t>HSN 26</t>
  </si>
  <si>
    <t>Dr. Abdul Basheer,Janapriya Hospital, Sampige Road, K.R. Puram Road,  Hassan</t>
  </si>
  <si>
    <t>HSN 25</t>
  </si>
  <si>
    <t>Bheema Jewellaries,c/o SmtSavithri Krishnan.,B.M.RoadHassan</t>
  </si>
  <si>
    <t>HSN 24</t>
  </si>
  <si>
    <t>Smt.Savithri Krishnan.M/s Bheema Jewellaries Building,B.M.Road, Hassan</t>
  </si>
  <si>
    <t>HSN 23</t>
  </si>
  <si>
    <t xml:space="preserve">M/s Vasan Eye Care Hospital, Hassan. </t>
  </si>
  <si>
    <t>HSN 56</t>
  </si>
  <si>
    <t xml:space="preserve">Sri.J.Naveen,M/s Vasan Eye Hospital Building,K.R.Puram,Hassan </t>
  </si>
  <si>
    <t>HSN 22</t>
  </si>
  <si>
    <t>Chief Executive Officer,Sanjiveeni Co-op Society Hospital Hassan</t>
  </si>
  <si>
    <t>HSN 21</t>
  </si>
  <si>
    <t>T.Narayana Puranic S/o T.Subbraya Puranik,M/s Mayura International, Hassan</t>
  </si>
  <si>
    <t>HSN 20</t>
  </si>
  <si>
    <t>The Executive Engineer,
Hemavathy Right Bank Canal Division, Cauvery Neeravary Nigama Niyamitha, Holenarasipur 573 211.(LIS HUCCHINAKOPPALU)</t>
  </si>
  <si>
    <t>HSN 19</t>
  </si>
  <si>
    <t>The Executive Engineer,
Cauvery Neeravary Nigama Niyamitha, No 1, Hemavathy Right Bank High Level Canal Division, GORUR, Hassan Dist PIN CODE:573 120 (Guddenahally LIS)</t>
  </si>
  <si>
    <t>HSN 18</t>
  </si>
  <si>
    <t>Sri Harsha Kumar, SAS No. 297 &amp;
298, Race Course Road, Hassan.</t>
  </si>
  <si>
    <t>HSN 17</t>
  </si>
  <si>
    <t>Sri B.S. Basavaraj, "MALLIGE RESIDENCY", # 266, High School Field Road, K.R. Puram, Hassan-
573 201.</t>
  </si>
  <si>
    <t>HSN 16</t>
  </si>
  <si>
    <t>Rajeev Institute  of Technology, KIADB Industrial Area, Bommanayakanahally, Bypass
B.M. Road, Hassan.</t>
  </si>
  <si>
    <t>HSN 15</t>
  </si>
  <si>
    <t>The Executive Engineer (El), TL &amp; SS Division, KPTCL, Ground Floor, Prasarana Bhavan, Santhepet,
B.M. Road, Hassan.</t>
  </si>
  <si>
    <t>HSN 14</t>
  </si>
  <si>
    <t>Rajiv Eduactional Arcad &amp; Hostel
Bulding, Sampige Road, K.R. Puram, Hassan.</t>
  </si>
  <si>
    <t>HSN 13</t>
  </si>
  <si>
    <t>Dr. Ashok Gowda, Mangala Hospital, # 515, Sampige Road, K.R. Puram Road,  Hassan</t>
  </si>
  <si>
    <t>HSN 12</t>
  </si>
  <si>
    <t>SSM Hospital,  Shankara Mutt
Road, K.R. Puram, Hassan</t>
  </si>
  <si>
    <t>HSN 11</t>
  </si>
  <si>
    <t>1x4000  66/3.3 kV + 1x100,
11/0.433 kv)</t>
  </si>
  <si>
    <t>The Asst. Executive Engineer, No.
1 HRBC Sub-division, Cauvery Neeravari Nigama Ltd., Arakalgudu Tq., Hassan Dist., (LIS Adike Bommanahalli).</t>
  </si>
  <si>
    <t>HSN 10</t>
  </si>
  <si>
    <t>5000 66KV/11KV</t>
  </si>
  <si>
    <t>M/s Pericot Meridian Ltd,KIADB Inl area, Hassan</t>
  </si>
  <si>
    <t>HSN 9</t>
  </si>
  <si>
    <t>Tata Communications C/O Hotel Suvarna Arcade ,B.M.Road,Hassan</t>
  </si>
  <si>
    <t>HSN 8</t>
  </si>
  <si>
    <t>Tata Tele services C/O Hotel Suvarna Arcade ,B.M.Road,Hassan</t>
  </si>
  <si>
    <t>HSN 7</t>
  </si>
  <si>
    <t>M/s Suvarna Arcade,  B.M. Road, Hassan</t>
  </si>
  <si>
    <t>HSN 6</t>
  </si>
  <si>
    <t>Reliance Communication C/o Rajiv N.H.Hassan</t>
  </si>
  <si>
    <t>HSN 5</t>
  </si>
  <si>
    <t>Rajeev Nursing Home, Govt. Hospital Road, K.R. Puram,
Hassan-573 201.</t>
  </si>
  <si>
    <t>HSN 4</t>
  </si>
  <si>
    <t>Hoysala Enterprises  (Hotel
Southern  Star), B.M. Road, K.R. Puram, Hassan.</t>
  </si>
  <si>
    <t>HSN 3</t>
  </si>
  <si>
    <t>Hotel Sri Krishna, B.M. Road,
Hassan.</t>
  </si>
  <si>
    <t>HSN 2</t>
  </si>
  <si>
    <t>Century Holidays (Geedee
Comforts),  B.M. Road, Hassan.</t>
  </si>
  <si>
    <t>HSN 1</t>
  </si>
  <si>
    <t>SOLAR</t>
  </si>
  <si>
    <t>M/s Sree Jnanakshi Renewable Eenergy Pvt ltd., Sy no: 6,7,8,9,10,11,12,13,14 &amp; 15, Virajipura village, Kiragavalu Hobli, Malavalli Taluk</t>
  </si>
  <si>
    <t>MAN 46</t>
  </si>
  <si>
    <t>MAR</t>
  </si>
  <si>
    <t>Sanjo Hospital, srinivasapura, M C Road, Mandya.</t>
  </si>
  <si>
    <t>MAN 45</t>
  </si>
  <si>
    <t>Sri M.A.Pradeep Kumar at K. No:D5-102/(1135/B)/E, 1135/E &amp; (1135/C)/E, Vivekananda Road, Ashoka Nagara, Mandya.</t>
  </si>
  <si>
    <t>MAN 44</t>
  </si>
  <si>
    <t xml:space="preserve">KPCL </t>
  </si>
  <si>
    <t>2x10750kVA, 11kV</t>
  </si>
  <si>
    <t>KPCL</t>
  </si>
  <si>
    <t>KPCL, Shimsha Hydroelectric Station, Shimsha, Malavalli Taluk.</t>
  </si>
  <si>
    <t>MAN 43</t>
  </si>
  <si>
    <t>3x2500kVA, 6.6kV</t>
  </si>
  <si>
    <t>M/s Soham Renewable Energy India Pvt Ltd, Mahadevapura MHS, Madadevapura Village, S.R patna Taluk, Mandya Dist</t>
  </si>
  <si>
    <t>MAN 42</t>
  </si>
  <si>
    <t>1x500</t>
  </si>
  <si>
    <t>Dr.K.S.jayaram, (M/s Big-Bazzar Shoping Complex), B.M.Road,Mandya.</t>
  </si>
  <si>
    <t>MAN 41</t>
  </si>
  <si>
    <t>2x2500kVA, 11kV</t>
  </si>
  <si>
    <t xml:space="preserve">M/s Atria Brindavan Power  Limited, Brindavan MHGS, North Bank, K R Sagara, Srirangapattana taluk, Mandya District - 571 607.(KRS Tail Race Plant) </t>
  </si>
  <si>
    <t>MAN 40</t>
  </si>
  <si>
    <t>2x7060kVA, 11kV</t>
  </si>
  <si>
    <t xml:space="preserve">M/s Atria Brindavan Power  Limited, Brindavan MHGS, North Bank, K R Sagara, Srirangapattana Taluk, Mandya District - 571 607. </t>
  </si>
  <si>
    <t>MAN 39</t>
  </si>
  <si>
    <t>2 X 5000 kVA, 66 kV / 6.9 k V</t>
  </si>
  <si>
    <t>The Executive Engineer, Head Works Division, Bengaluru Water Supply &amp; Sewage Board, Thorekadanahally, Malavally Taluk, Mandya District (RR NO HTW 1, for First Stage)</t>
  </si>
  <si>
    <t>MAN 38</t>
  </si>
  <si>
    <t>1x438kVA, 415V</t>
  </si>
  <si>
    <t xml:space="preserve">M/s Yuken India Limited, Attihalla MHS, Chandragiri Koppalau, Sri Rangapatna Taluk, Mandya District - 571 423 </t>
  </si>
  <si>
    <t>MAN 37</t>
  </si>
  <si>
    <t>2x1375kVA, 3.3kV</t>
  </si>
  <si>
    <t xml:space="preserve">M/s L K Power Corporation Limited, Regd Office: "BREWERY HOUSE", 7th Mile, Kanakapur Road, Bengaluru- 560 062 </t>
  </si>
  <si>
    <t>MAN 36</t>
  </si>
  <si>
    <t>3x5000, 11kV</t>
  </si>
  <si>
    <t xml:space="preserve">M/s Limbavaly Power Private Limited, Hullahalla MHS Generating Station, Dhanaguru Village, Kasaba Hobli, Malavally taluk, Mandya. </t>
  </si>
  <si>
    <t>MAN 35</t>
  </si>
  <si>
    <t>2x2188kVA, 6.6kV</t>
  </si>
  <si>
    <t>The Manager, Trishul Power Private Limited, Bandihole Village &amp; Post. K R pet Taluk, Mandya District - 571 426</t>
  </si>
  <si>
    <t>MAN 34</t>
  </si>
  <si>
    <t>2x2647kVA, 6.6kV</t>
  </si>
  <si>
    <t xml:space="preserve">M/s Cauvery Hydro Energy Limited, Akkihebbal MHS Generating Station, Near Hemavathy Bridge, K R Pet Taluk, Mandya District - 571 605 </t>
  </si>
  <si>
    <t>MAN 33</t>
  </si>
  <si>
    <t>2x2188kVA, 3.3KV</t>
  </si>
  <si>
    <t xml:space="preserve">M/s BPCL, MHS, Mandagere, Kikkeri, K R Pete Taluk, Mandya District - 571 423 </t>
  </si>
  <si>
    <t>MAN 32</t>
  </si>
  <si>
    <t>2x3667kVA, 11kV</t>
  </si>
  <si>
    <t xml:space="preserve">M/s Atria Hydro Power Limited, Sheshadry Iyer Mini Hydel Scheme, Shivasamudram, BLUFF, Malavally Taluk, Mandya district. </t>
  </si>
  <si>
    <t>MAN 31</t>
  </si>
  <si>
    <t>2x1875kVA, 3.3kV</t>
  </si>
  <si>
    <t>M/s Cauvery Hydro Energy Limited, Shiva Mini Hydel Scheme, Shivasamudram, BLUFF, Malavally Taluk, Mandya District 571 437</t>
  </si>
  <si>
    <t>MAN 30</t>
  </si>
  <si>
    <t>2000kVA, 433V</t>
  </si>
  <si>
    <t xml:space="preserve">1250kVA, 433V </t>
  </si>
  <si>
    <t xml:space="preserve">1 X 500 </t>
  </si>
  <si>
    <t>2x3750kVA, 433V</t>
  </si>
  <si>
    <t>COGEN</t>
  </si>
  <si>
    <t>The Pandavapur Sahakara Sakkare Karkhane Limited, Pandavapur, Mandya-571 435</t>
  </si>
  <si>
    <t>MAN 29</t>
  </si>
  <si>
    <t>2x1250kVA, 3.03kV</t>
  </si>
  <si>
    <t xml:space="preserve">M/s Kilara Power  Limited, Besagarahally Road, Keelara Village, Mandya. </t>
  </si>
  <si>
    <t>MAN 28</t>
  </si>
  <si>
    <t>1x882kVA, 415V</t>
  </si>
  <si>
    <t xml:space="preserve">M/s Venika Green Power Pvt Limited, H Malligere Mini Hydel Scheme, H Malligere Village, Mandya </t>
  </si>
  <si>
    <t>MAN 27</t>
  </si>
  <si>
    <t>2x1375kVA, 0.66kV</t>
  </si>
  <si>
    <t>M/s Vijayalakshmi Hydro Power Pvt Limited, Hebbakawadi MHS, SabbanahallyVillage, Yadaganhaaly Post, Maddur Taluk, Mandya district -571 401.</t>
  </si>
  <si>
    <t>MAN 26</t>
  </si>
  <si>
    <t>1875kVA 6.6kV</t>
  </si>
  <si>
    <t>M/s Graphite India Limited, Peehally, S R Patna Taluk, Mandya district - 571 415.</t>
  </si>
  <si>
    <t>MAN 25</t>
  </si>
  <si>
    <t xml:space="preserve">M/s Sree Venkateshwara   Talkies, Nagamangala-571 432 </t>
  </si>
  <si>
    <t>MAN 24</t>
  </si>
  <si>
    <t>M/s Sree Ranga  Talkies , Hosa Holalu Road, K R Pete -571 426</t>
  </si>
  <si>
    <t>MAN 23</t>
  </si>
  <si>
    <t xml:space="preserve">M/s Siddartha  Talkies, R.P Road, Mandya  -571 401 </t>
  </si>
  <si>
    <t>MAN 22</t>
  </si>
  <si>
    <t xml:space="preserve">M/s Sanjaya  Talkies,R.P.Road, Mandya  -571 401 </t>
  </si>
  <si>
    <t>MAN 21</t>
  </si>
  <si>
    <t>M/s Sanjaya Talkies ,Maddur , Mandya District  -571 428</t>
  </si>
  <si>
    <t>MAN 20</t>
  </si>
  <si>
    <t xml:space="preserve">M/s Nanda Talkies, M.C Road, Mandya-571 401 </t>
  </si>
  <si>
    <t>MAN 19</t>
  </si>
  <si>
    <t>M/s Suma Talkies , K.M.Doddi, Mandya District-571 422</t>
  </si>
  <si>
    <t>MAN 18</t>
  </si>
  <si>
    <t>M/s Maruthi Talkies, K.M.Doddi, Mandya District-571 422</t>
  </si>
  <si>
    <t>MAN 17</t>
  </si>
  <si>
    <t>M/s Mahalakshmi Talkies , Malavalli , Mandya District-571 430</t>
  </si>
  <si>
    <t>MAN 16</t>
  </si>
  <si>
    <t>M/s Mahaveera Talkies ,Maddur, Mandya District  -571 428</t>
  </si>
  <si>
    <t>MAN 15</t>
  </si>
  <si>
    <t xml:space="preserve">M/s Mahaveera Talkies ,M.C. Road, Mandya -571 401 </t>
  </si>
  <si>
    <t>MAN 14</t>
  </si>
  <si>
    <t>M/s Lalbhahadur Theater Pandavapura  Mandya District-571 434.</t>
  </si>
  <si>
    <t>MAN 13</t>
  </si>
  <si>
    <t>M/s Kokila Theater, Pandavapura  Mandya District-571 434.</t>
  </si>
  <si>
    <t>MAN 12</t>
  </si>
  <si>
    <t xml:space="preserve">M/s Girija Picture House , M.C. Road, Mandya -571 401 </t>
  </si>
  <si>
    <t>MAN 11</t>
  </si>
  <si>
    <t xml:space="preserve">M/s Gurushree Talkies, M.C.Road, Mandya. </t>
  </si>
  <si>
    <t>MAN 10</t>
  </si>
  <si>
    <t>M/s Bharathi  Talkies, Baburayanakoppalu, Srirangapatna Taluk, Mandya  District</t>
  </si>
  <si>
    <t>MAN 9</t>
  </si>
  <si>
    <t>M/s Basaveshwara  Talkies,K R Pete, Mandya District</t>
  </si>
  <si>
    <t>MAN 8</t>
  </si>
  <si>
    <t>1X63</t>
  </si>
  <si>
    <t>Rajarajeshwari Theatre, Mysore Road, Malavalli Town, Mandya District</t>
  </si>
  <si>
    <t>MAN 7</t>
  </si>
  <si>
    <t>1X250</t>
  </si>
  <si>
    <t>Sadath  Ali Khan, Bata Show Room, Mandya</t>
  </si>
  <si>
    <t>MAN 6</t>
  </si>
  <si>
    <t>Venkateshwara Residency, "FOOD WORLD", No 2, M.C. Road, Bandigowda Layout, Mandya.</t>
  </si>
  <si>
    <t>MAN 5</t>
  </si>
  <si>
    <t>2X2000</t>
  </si>
  <si>
    <t>Welspun Gujarat Stahil Rohirem Ltd, Plot No. 58, Part-I, KIADB Industrial Area, Gejjalagere, Maddur Taluk, Mandya District</t>
  </si>
  <si>
    <t>MAN 4</t>
  </si>
  <si>
    <t>2X2500</t>
  </si>
  <si>
    <t>Balaji Malts (P) Ltd, Plot. No. 8, KIADB Industrial Area, Somanahally, Maddur Taluk, Mandya District.</t>
  </si>
  <si>
    <t>MAN 3</t>
  </si>
  <si>
    <t>3X1500</t>
  </si>
  <si>
    <t>The AEE,Vanivilasa Water Works, Yadavagiri, Mysuru-20 (20MGD Pumping Station at Melapura village, S.R.Patna Taluk, Mandya District)</t>
  </si>
  <si>
    <t>MAN 2</t>
  </si>
  <si>
    <t>The AEE, Vanivilasa Water Works, Yadavagiri, Mysuru-20 (2nd Stage-8MGD, 3rd stage-12MGD Pumping Station at Hongahalli Village, S.R.Patna Taluk, Mandya District)</t>
  </si>
  <si>
    <t>MAN 1</t>
  </si>
  <si>
    <t>Shri Vatsa Chitramandira, Nanjangud</t>
  </si>
  <si>
    <t>MYSN-92</t>
  </si>
  <si>
    <t>Bhargavi Chitramandira, Nanjangud</t>
  </si>
  <si>
    <t>MYSN-91</t>
  </si>
  <si>
    <t>1x10000 66/11kV</t>
  </si>
  <si>
    <t>M/s ABB India Ltd., Thandavapura, Nanjangud Taluk, Myauru</t>
  </si>
  <si>
    <t>MYSN-90</t>
  </si>
  <si>
    <t>M/s Suragi Power Private Limited, No:85, Surabhi Complex, 1st floor,9th main, 5th cross, Saraswathipuram, Mysuru-09 @ sy no: 293,295, 296, 297/1, 297/3, 297/4, 298/1 &amp; 298/2,Devanuru village, Doddakavalande hobli, Nanjangud</t>
  </si>
  <si>
    <t>MYSN-89</t>
  </si>
  <si>
    <t>Sri Mohammed Ismail, Door No 638,(new no n-25) Vasanthamahal Road,(Hyder  Ali Road), Nazarbad Mohalla, Mysuru dist</t>
  </si>
  <si>
    <t>MYSN-88</t>
  </si>
  <si>
    <t>P.K Aboobacker, Site no 3157/1A, New No L-10/1, Lashkar Mohalla,  Davood Khan Road, Mysuru.</t>
  </si>
  <si>
    <t>MYSN-87</t>
  </si>
  <si>
    <t xml:space="preserve">The Registrar, Karnataka state open university, Academic building,sy no 188, Mandakalli village, Mysuru </t>
  </si>
  <si>
    <t>MYSN-86</t>
  </si>
  <si>
    <t>Sri Govindegowda M/s.Hotel Vaishak, No 2203/54,D-28, New Sayyaji Rao Road, Devaraja Mohalla, Mysuru.</t>
  </si>
  <si>
    <t>MYSN-85</t>
  </si>
  <si>
    <t>Sree Mahaveer Jinalaya Trust, Mysuru-Bangaluru main road, Opposite KR mills, Sidlingapura, Mysuru.</t>
  </si>
  <si>
    <t>MYSN-84</t>
  </si>
  <si>
    <t>3x1000+2x500</t>
  </si>
  <si>
    <t>AEE, Vani vilas water works central sub division, yadavgiri, mysuru, installation at ramnalli water works</t>
  </si>
  <si>
    <t>MYSN-83</t>
  </si>
  <si>
    <t>SRI.N.Mahendra,  #853/B-1, N15/B-1 &amp; 853/B-1A, N15/B-1A, Lokaranjanmahal,Nazarbad, Mysuru</t>
  </si>
  <si>
    <t>MYSN-82</t>
  </si>
  <si>
    <t>Sri R Subramanya, No: 3651/1, M28/1, infront of old RMC, New Sayyaji Rao Road, Mysuru</t>
  </si>
  <si>
    <t>MYSN-81</t>
  </si>
  <si>
    <t>Sri.S.Somashekar, No. 62/B, Shankar Mutt Road, Fort Mohalla, Mysuru.</t>
  </si>
  <si>
    <t>MYSN-80</t>
  </si>
  <si>
    <t>Smt. M K Bharathi,  Bharathi Kalyana Mantapa, NO:609/A, Industrial Suburb, VV Nagar, Mysuru.</t>
  </si>
  <si>
    <t>MYSN-78</t>
  </si>
  <si>
    <t>Indus Ind Bank, No.28, D.D.Urs Road, Devaraja Mohalla, Mysuru</t>
  </si>
  <si>
    <t>MYSN-77</t>
  </si>
  <si>
    <t>1x7500kVA, 66/6.6kV</t>
  </si>
  <si>
    <t>The EE, K C Division, CNNL, Nanjungud LIS atage-1at  Allambur Village , NanjangudTq,Mysuru Dist</t>
  </si>
  <si>
    <t>MYSN-76</t>
  </si>
  <si>
    <t>1 x 500</t>
  </si>
  <si>
    <t>Sri Sukh Dev Raj Sharma,M/s Jhoeky Show room,Industrial suburb,Mysuru</t>
  </si>
  <si>
    <t>MYSN-75</t>
  </si>
  <si>
    <t>M/S AXIS BANK C/o M/s Rupali Trust,High Park Hotel,D.D.Urs Road,Mysuru</t>
  </si>
  <si>
    <t>MYSN-74</t>
  </si>
  <si>
    <t>M/s Rupali Trust, High Park Hotel, D.D.Urs Road, Mysuru</t>
  </si>
  <si>
    <t>MYSN-73</t>
  </si>
  <si>
    <t xml:space="preserve">FEB </t>
  </si>
  <si>
    <t>Dr.Geetha. M/s Krishna Hospital, 18th cross, R.P.Road, Nanjangud- 571301</t>
  </si>
  <si>
    <t>MYSN-72</t>
  </si>
  <si>
    <t>M.K.Puranik,M/s Ramana Enterprises Belavatha Village, B.M.Road, Mysuru</t>
  </si>
  <si>
    <t>MYSN-71</t>
  </si>
  <si>
    <t xml:space="preserve">1x250 </t>
  </si>
  <si>
    <t>National Residency, Zubair  Ahmed Khan, #8, Nelson Mandella Road, Bannimantap, Mysuru</t>
  </si>
  <si>
    <t>MYSN-70</t>
  </si>
  <si>
    <t>FEB/OCT</t>
  </si>
  <si>
    <t>1 X 8000, 66/11 kV,  .</t>
  </si>
  <si>
    <t xml:space="preserve">M/s Reid &amp; Taylor, Reid &amp; Taylor (India) Limited, Thandya Industrial Area, Thandavapuram, Nanjangud Taluk, Mysuru District </t>
  </si>
  <si>
    <t>MYSN-69</t>
  </si>
  <si>
    <t>1 X 500</t>
  </si>
  <si>
    <t>M/s The South India Paper Mills Limited, PPD DIVISION,Chikkayyana Chatra,Nanjangud,Mysuru District</t>
  </si>
  <si>
    <t>MYSN-68</t>
  </si>
  <si>
    <t>1x6000kVA 11.9kV/11kV</t>
  </si>
  <si>
    <t>1x10000kVA</t>
  </si>
  <si>
    <t>CO-GEN</t>
  </si>
  <si>
    <t>M/s The South India Paper Mills Limited,Chikkayyana Chatra, Nanjangud, Mysuru District</t>
  </si>
  <si>
    <t>MYSN-67</t>
  </si>
  <si>
    <t xml:space="preserve">3x1000KW, 3.3kV 
 ( 3x1176kVA ) </t>
  </si>
  <si>
    <t xml:space="preserve">M/s Bhoruka Power Corporation Limited, Madhavamantry MHS, Hemmige Village &amp; Post, T Narasipur Taluk, Mysuru District - 571 124 </t>
  </si>
  <si>
    <t>MYSN-66</t>
  </si>
  <si>
    <t xml:space="preserve">2 X 6300,  66/6.9 kV. </t>
  </si>
  <si>
    <t>The Executive Engineer, Cauvery Neeravary Nigama Niyamitha, KRSM &amp; MIP, Malavally Division, MALAVALLY, (LIS at NANJAPURA, Bannur, TN Pura taluk)</t>
  </si>
  <si>
    <t>MYSN-65</t>
  </si>
  <si>
    <t>1 X 12500 ,  66/11 kV</t>
  </si>
  <si>
    <t>M/s AT &amp; S India (Pvt) Limited, Nanjangud Industrial Area, Nanjangud.</t>
  </si>
  <si>
    <t>MYSN-64</t>
  </si>
  <si>
    <t xml:space="preserve"> 1 X 10000,  66kV/33 kV. </t>
  </si>
  <si>
    <t>Nestle India Limited, KIADB Indusrial Area,NOODLE PLANT Nanjangud.</t>
  </si>
  <si>
    <t>MYSN-79</t>
  </si>
  <si>
    <t>Nestle India Limited, KIADB Indusrial Area,COFFEE PLANT  Nanjangud.</t>
  </si>
  <si>
    <t>MYSN-63</t>
  </si>
  <si>
    <t xml:space="preserve">1 X 10000  66/33 kV </t>
  </si>
  <si>
    <t>M/s TVS Motor Company Limited, P B No:1, Byathahally, Kadakola Post, Mysuru 571 311</t>
  </si>
  <si>
    <t>MYSN-62</t>
  </si>
  <si>
    <t>Yajamana Chitra Mandira, Hullahalli Village,Nanjanagud Taluk,Mysuru District-571314</t>
  </si>
  <si>
    <t>MYSN-61</t>
  </si>
  <si>
    <t>Woodlands Talkies, Sri Harsha Road,Mysuru-570001</t>
  </si>
  <si>
    <t>MYSN-60</t>
  </si>
  <si>
    <t>Vijaya Bhagavan Theatre, T.N.Pura Town, T.N.Pura, Mysuru district-571124</t>
  </si>
  <si>
    <t>MYSN-59</t>
  </si>
  <si>
    <t>Uma Theatre, Kumbarageri Main Road, Near Gandhi Square, Mysuru-570001</t>
  </si>
  <si>
    <t>MYSN-58</t>
  </si>
  <si>
    <t>Thibbadevi Theatre, Shivaji Road, N.R.Mohalla, Mysuru-570007</t>
  </si>
  <si>
    <t>MYSN-57</t>
  </si>
  <si>
    <t>Skyline Theatre,No 55/A, Vishveshwaranagara, Mysuru-570008</t>
  </si>
  <si>
    <t>MYSN-56</t>
  </si>
  <si>
    <t>Sterling Theatre,No 55/A, Vishveshwaranagara, Mysuru-570008</t>
  </si>
  <si>
    <t>MYSN-55</t>
  </si>
  <si>
    <t>Sharadha Chitra Mandira, Nanjanagud Town, Nanjanagud</t>
  </si>
  <si>
    <t>MYSN-54</t>
  </si>
  <si>
    <t>Shanthala Theatre, Narayana Shastry Road, Mysuru-570024</t>
  </si>
  <si>
    <t>MYSN-53</t>
  </si>
  <si>
    <t>Sri Vinayaka Theatre, Hullahalli Village, Nanjanagud Taluk, Mysuru District-571314</t>
  </si>
  <si>
    <t>MYSN-52</t>
  </si>
  <si>
    <t>Ratnamahal Theatre,Bannur Town, T.N.Pura Taluk, Mysuru District-571 101</t>
  </si>
  <si>
    <t>MYSN-51</t>
  </si>
  <si>
    <t>Rajkamal Theatre, Shivarampet, Mysuru-570001</t>
  </si>
  <si>
    <t>MYSN-50</t>
  </si>
  <si>
    <t>Prabha Theatre, Hanumantha Rao Road, Mysuru-570001</t>
  </si>
  <si>
    <t>MYSN-49</t>
  </si>
  <si>
    <t>Padma Talkies, Thyagaraja Circle, K.R.Mohalla, Mysuru-570004</t>
  </si>
  <si>
    <t>MYSN-48</t>
  </si>
  <si>
    <t>Olympia Theatre, Makkajji Chowka, Mysuru-570001</t>
  </si>
  <si>
    <t>MYSN-47</t>
  </si>
  <si>
    <t>Nagaraj Theatre, Mandi Mohalla, Mysuru-570021</t>
  </si>
  <si>
    <t>MYSN-46</t>
  </si>
  <si>
    <t>Murugan Talkies, T.N.Pura Town, T.N.Pura, Mysuru District-571124</t>
  </si>
  <si>
    <t>MYSN-45</t>
  </si>
  <si>
    <t>Lakshmi Chitra Mandira, Chamaraja Double Road, Mysuru-570024</t>
  </si>
  <si>
    <t>MYSN-44</t>
  </si>
  <si>
    <t>Lalitha Talkies, Nanjanagud Town,Nanjanagud Taluk, Mysuru district-571302</t>
  </si>
  <si>
    <t>MYSN-43</t>
  </si>
  <si>
    <t>Indira Talkies, Bannur Town,T.N.Pura Taluk, Mysuru district-571101</t>
  </si>
  <si>
    <t>MYSN-42</t>
  </si>
  <si>
    <t>Gayathri Talkies,Chamaraja Double Road,Mysuru-570024</t>
  </si>
  <si>
    <t>MYSN-41</t>
  </si>
  <si>
    <t>Balaji Chitra Mandira,A-Layout, Bannimantapa, Mysuru-570015</t>
  </si>
  <si>
    <t>MYSN-40</t>
  </si>
  <si>
    <t>1X400</t>
  </si>
  <si>
    <t>M/s Keerthana Plaza,New kantharaja Urs Road, Mysuru.</t>
  </si>
  <si>
    <t>MYSN-39</t>
  </si>
  <si>
    <t>2 X2000</t>
  </si>
  <si>
    <t>S.K.F,Kadakola Industrial Area, Mysuru taluk &amp; district</t>
  </si>
  <si>
    <t>MYSN-38</t>
  </si>
  <si>
    <t>Sri  Gururaja,Sri Harsha Road, Mysuru</t>
  </si>
  <si>
    <t>MYSN-37</t>
  </si>
  <si>
    <t xml:space="preserve">1X500 </t>
  </si>
  <si>
    <t>Vishveshwaraiah Technical University,Mysuru</t>
  </si>
  <si>
    <t>MYSN-36</t>
  </si>
  <si>
    <t>1x3500</t>
  </si>
  <si>
    <t>I.T.C.Limited, Immavu Village, Thandya Industrial Area, Nanjangud Taluk, Mysuru Dsitrict.</t>
  </si>
  <si>
    <t>MYSN-35</t>
  </si>
  <si>
    <t>B.L.Gopinath, Vinobha Road, Mysuru.</t>
  </si>
  <si>
    <t>MYSN-34</t>
  </si>
  <si>
    <t>Kalyan Jewellers, BN Road, Mysuru.</t>
  </si>
  <si>
    <t>MYSN-33</t>
  </si>
  <si>
    <t>1 x 250</t>
  </si>
  <si>
    <t>Sri Ayub Paasha, No:15, 1st Stage, Bannimantap Extension, Mysuru-15</t>
  </si>
  <si>
    <t>MYSN-32</t>
  </si>
  <si>
    <t>SIUD, Mysuru.</t>
  </si>
  <si>
    <t>MYSN-31</t>
  </si>
  <si>
    <t>1X315</t>
  </si>
  <si>
    <t>Vyshak Hotel,C/o Govindagowda,No 2729/11,119/1,B-N Road,Near Sub urb Bus Stand,  Laskarmohalla, Mysuru-570001(COMFORT INN)</t>
  </si>
  <si>
    <t>MYSN-30</t>
  </si>
  <si>
    <t>Venjay Edifice Commercial Complex,C/o Dr.Krishna.V.Prasad, No 37,J.L.B. Road, Chamarajapurum, Mysuru-570005</t>
  </si>
  <si>
    <t>MYSN-29</t>
  </si>
  <si>
    <t>1X100</t>
  </si>
  <si>
    <t>Vyshak Residency Hotel,C/o Govinda Gowda,No 90,D-19,Subbaiah Road,Devaraja Mohalla,Mysuru-570001</t>
  </si>
  <si>
    <t>MYSN-28</t>
  </si>
  <si>
    <t>Virendra Kumar M.V.,M/s Suchitra Enterprises,"LIDO THEATRE", Bengaluru-Nilagiri Road,Mysuru-570001</t>
  </si>
  <si>
    <t>MYSN-27</t>
  </si>
  <si>
    <t>1X200</t>
  </si>
  <si>
    <t>Shanthi Enterprises,"HOTEL SIDDARTHA",No 73/1, Nazarabad, Mysuru-570010</t>
  </si>
  <si>
    <t>MYSN-25</t>
  </si>
  <si>
    <t>1X500</t>
  </si>
  <si>
    <t>Sneha Associates,No 37, Bengaluru-Nilagiri Road,Mysuru-570001</t>
  </si>
  <si>
    <t>MYSN-24</t>
  </si>
  <si>
    <t>Sri Sandesh Nagaraj Hotel,"SANDESH THE PRINCE" Nazarabad Road,Mysuru-570001</t>
  </si>
  <si>
    <t>MYSN-23</t>
  </si>
  <si>
    <t>1X160</t>
  </si>
  <si>
    <t>Sangam Theatre,No 2720, Chandragupta Road,Mysuru-570001</t>
  </si>
  <si>
    <t>MYSN-22</t>
  </si>
  <si>
    <t>Reliance Tower, C/o MTR  RESIDENCY , N.S.Road, Mysuru.</t>
  </si>
  <si>
    <t>MYSN-21</t>
  </si>
  <si>
    <t>M.T.R.RESIDENCY,C/o M.P.Ramachandrachar,No 24/1,N.S. Road,Mysuru -570001</t>
  </si>
  <si>
    <t>MYSN-20</t>
  </si>
  <si>
    <t>1x990</t>
  </si>
  <si>
    <t>SDM Commercial Complex, No. D-12, D-12/1, D-12/2, Vinobha Road, Devaraja Mohalla, Mysuru(Reliance Fresh).</t>
  </si>
  <si>
    <t>MYSN-19</t>
  </si>
  <si>
    <t>Pancard Hotel(p) Ltd ,Bengaluru-Ooty Road,Mysuru-570001</t>
  </si>
  <si>
    <t>MYSN-18</t>
  </si>
  <si>
    <t>Roopa Hotel,Bangalore-Nilagiri Road,Mysuru-570001</t>
  </si>
  <si>
    <t>MYSN-17</t>
  </si>
  <si>
    <t>Prasadhini Enterprises (p) Ltd,"HOTEL JADE GARDEN" NO.1064/1,CH-17,CH-17/1,J.L.Vilasa Road,Chamaraja Mohalla,Mysuru-570005</t>
  </si>
  <si>
    <t>MYSN-16</t>
  </si>
  <si>
    <t>Parklane Hotel, No.2720, Sri Harsha Road, Mysuru-570001</t>
  </si>
  <si>
    <t>MYSN-15</t>
  </si>
  <si>
    <t>President Hotel,Bengaluru-Nilagiri Road,Mysuru-570001</t>
  </si>
  <si>
    <t>MYSN-14</t>
  </si>
  <si>
    <t>1X800</t>
  </si>
  <si>
    <t>Prasadhini Enterprises (p) Ltd,"MORE MEGA STORE"  No 9,9/1,10,10/1, Narayanashastry Road,Devaraja Mohalla,Mysuru-570001</t>
  </si>
  <si>
    <t>MYSN-13</t>
  </si>
  <si>
    <t>New Cauvery Hospital, Dr.Chandrashekar Foundation, No 42/2B and 42/2C,Terician Circle,Bannur Road, Siddarthanagara,Mysuru-570011</t>
  </si>
  <si>
    <t>MYSN-12</t>
  </si>
  <si>
    <t>1X125</t>
  </si>
  <si>
    <t>Maurya Residency Hotel,No 2716-2,3,7,Sri Harsha Road,Mysuru-570001</t>
  </si>
  <si>
    <t>MYSN-11</t>
  </si>
  <si>
    <t>1x200</t>
  </si>
  <si>
    <t xml:space="preserve">Mahendra .G. No. 2727, New No. 40/3, B-N Road, Lashkar Mohalla, Mysuru </t>
  </si>
  <si>
    <t>MYSN-10</t>
  </si>
  <si>
    <t>Leela Residency Hotel, No 351,L-163, 164, 351/2,3,4,Ashoka Road,Near Sathyanarayana Temple,Mysuru-570001</t>
  </si>
  <si>
    <t>MYSN-9</t>
  </si>
  <si>
    <t>K.V.C. International Hotel,C/o K.V. Chinnaiah, No 318,Krishna vilasa Road,Devaraja Mohalla, Mysuru-570 004</t>
  </si>
  <si>
    <t>MYSN-8</t>
  </si>
  <si>
    <t>Kings Court Hotel,C/o Vivek Hotels
 (p) Ltd,J.L.B. Road,Mysuru-570005</t>
  </si>
  <si>
    <t>MYSN-7</t>
  </si>
  <si>
    <t>2 X2500 33KV/433V</t>
  </si>
  <si>
    <t>Jubilant Organosys Ltd,KIADB Industrial Area,Nanjanagud,Mysuru District -571 302</t>
  </si>
  <si>
    <t>MYSN-6</t>
  </si>
  <si>
    <t>Ganesh Palace Hotel, No L17, Chandragupta Road, Mysuru-570001</t>
  </si>
  <si>
    <t>MYSN-5</t>
  </si>
  <si>
    <t>Girnar Associates, No 1150-521, N.S.Road, Mysuru</t>
  </si>
  <si>
    <t>MYSN-4</t>
  </si>
  <si>
    <t>1X1600</t>
  </si>
  <si>
    <t>Big Bazar, (C/o Centinary Arcades(p) Ltd) No 446,J.L.B. Road, Chamundipurum, Mysuru-570004</t>
  </si>
  <si>
    <t>MYSN-3</t>
  </si>
  <si>
    <t>The Director, Administrative Training 
Institute, Lalitha Mahal road, 
Mysuru-570011</t>
  </si>
  <si>
    <t>MYSN-2</t>
  </si>
  <si>
    <t>Adi Manor Hotel, No 2735, Chandragupta Road,Mysuru-570001</t>
  </si>
  <si>
    <t>MYSN-1</t>
  </si>
  <si>
    <t>M/s Gorich Energy Pvt Ltd, 
Sy No 231/1,231/2, Mukkadahalli, Chamarajanagar</t>
  </si>
  <si>
    <t>CHN-22</t>
  </si>
  <si>
    <t>M/s Saketh  Solar Energy LLP, Sy No: 428/B2B, 429/C, 429/D, 430/D and Others, Gundegala village, Kollegala taluk, Chamarajanagar district.</t>
  </si>
  <si>
    <t>CHN-21</t>
  </si>
  <si>
    <t>Shree Bhramaramba Talkies, B R Double Road, Chamarajanagar</t>
  </si>
  <si>
    <t>CHN-20</t>
  </si>
  <si>
    <t>500kVA 11kV/433V</t>
  </si>
  <si>
    <t>The Director, Chamarajanagar Institute Of Medical Science, Uthavalli Village ,Shivapura Post, Chamarajanagar Tq &amp; Dist(Boys Hostel)</t>
  </si>
  <si>
    <t>CHN-19</t>
  </si>
  <si>
    <t>2X500, 11kV/433V</t>
  </si>
  <si>
    <t>The Director, Chamarajanagar Institute Of Medical Science, Uthavalli Village, Shivapura Post, Chamarajanagar Tq &amp; Dist(Medical College)</t>
  </si>
  <si>
    <t>CHN-18</t>
  </si>
  <si>
    <t>The Director, Chamarajanagar Institute Of Medical Science, Uthavalli Village, Shivapura Post, Chamarajanagar Tq &amp; Dist(GirlsHostel)</t>
  </si>
  <si>
    <t>CHN-17</t>
  </si>
  <si>
    <t>The Assistant Executive Engineer, KHB District Project Officer, C/o Nirmithi Kendra, DC Office, Chamarajanagar</t>
  </si>
  <si>
    <t>CHN-16</t>
  </si>
  <si>
    <t>The Assistant Executive Engineer, KHB District Project Officer,  C/o DC Office, Chamarajanagar</t>
  </si>
  <si>
    <t>CHN-15</t>
  </si>
  <si>
    <t>6000kVA,
66/6.6KV</t>
  </si>
  <si>
    <t>The Executive Engineer, K C Division, CNNL, Nanjungud LIS Stage-2 at Kerehalli  Village , Chamarajanagara taluk &amp; district.</t>
  </si>
  <si>
    <t>CHN-14</t>
  </si>
  <si>
    <t>7500kVA,
66/6.6KV</t>
  </si>
  <si>
    <t>The Executive Engineer, 
K C Division, CNNL, Nanjungud LIS stage-3 at Thammadahally Village , Chamarajanagar taluk &amp; district.</t>
  </si>
  <si>
    <t>CHN-13</t>
  </si>
  <si>
    <t>4 X 1563 kW (1839 kVA),3.3 kV</t>
  </si>
  <si>
    <t>M/s Bhoruka Power Corporation Limited, Sattegala MHS, Sattegala Village, Kollegala taluk, Chamarajanagar district.</t>
  </si>
  <si>
    <t>CHN-12</t>
  </si>
  <si>
    <t>M/s Mahadeshwara Chithramandira, Yelandur, Chamarajanagar District</t>
  </si>
  <si>
    <t>CHN-11</t>
  </si>
  <si>
    <t>Venkateshwara Chithramandira, Gundlupete taluk, Chamarajanagar.</t>
  </si>
  <si>
    <t>CHN-10</t>
  </si>
  <si>
    <t>Vijaya Chithramandira, Gundlupete taluk, Chamarajanagar.</t>
  </si>
  <si>
    <t>CHN-09</t>
  </si>
  <si>
    <t>M/s. Shanthi Chitramandira, Kollegal taluk, Chamrajanagar.</t>
  </si>
  <si>
    <t>CHN-08</t>
  </si>
  <si>
    <t>M/s. Shobha Chitramandira, Kollegal taluk, Chamrajanagar.</t>
  </si>
  <si>
    <t>CHN-07</t>
  </si>
  <si>
    <t>M/s. Krishna Talkies, Kollegala taluk, Chamarajanagar.</t>
  </si>
  <si>
    <t>CHN-06</t>
  </si>
  <si>
    <t>M/s. Srinivasa Talkies, Kollegala taluk, Chamarajanagar.</t>
  </si>
  <si>
    <t>CHN-05</t>
  </si>
  <si>
    <t>Guru Raghavendra Chitramandira, Chamrajanagar</t>
  </si>
  <si>
    <t>CHN-04</t>
  </si>
  <si>
    <t>Simha Movie Paradise, Chamarajanagar</t>
  </si>
  <si>
    <t>CHN-03</t>
  </si>
  <si>
    <t>Siddhartha Talkies, Chamarajanagar</t>
  </si>
  <si>
    <t>CHN-02</t>
  </si>
  <si>
    <t>Basaveshwara Talkies, Chamarajanagar</t>
  </si>
  <si>
    <t>CHN-01</t>
  </si>
  <si>
    <t>M/s Skylet Power Pvt. Ltd.,  Sy.no:192/194, Kuttavadi Village, Hunsur taluk, Mysuru district</t>
  </si>
  <si>
    <t>MYSS-51</t>
  </si>
  <si>
    <t>M/s.Ramavari Power Pvt. Ltd., Sy.no:191/193, Kuttavadi Village, Hunsur taluk, Mysuru district</t>
  </si>
  <si>
    <t>MYSS-50</t>
  </si>
  <si>
    <t>1x160KVA</t>
  </si>
  <si>
    <t>Sri N Ravishankar,No 2751, 2751/1,New No 29,6th Main Road,VV Puram, Mysuru</t>
  </si>
  <si>
    <t>MYSS-49</t>
  </si>
  <si>
    <t>1x250KVA</t>
  </si>
  <si>
    <t>M/s Excelsoft Technologies Pvt. Ltd.
1-B, Hootagalli industrial area,
Mysuru-570 018</t>
  </si>
  <si>
    <t>MYSS-48</t>
  </si>
  <si>
    <t>SRI.Bannasandra Haneef Basha, Janatha Chitramandira, Hunsuru.</t>
  </si>
  <si>
    <t>MYSS-47</t>
  </si>
  <si>
    <t>Sri.Venugopal Raju, Bhoodevi Farm, Hunsur Road, Mysuru.</t>
  </si>
  <si>
    <t>MYSS-46</t>
  </si>
  <si>
    <t>1x200KVA</t>
  </si>
  <si>
    <t>Sri.K.Krishnappa,#258,Mahadeshwara Layout,Vijayanagara II stage,Mysuru</t>
  </si>
  <si>
    <t>MYSS-45</t>
  </si>
  <si>
    <t>1X250 KVA</t>
  </si>
  <si>
    <t>Sri. L.K.SathayaNarayan  ,Hotel Akshaya Palace Inn,Hebbal,Myaore</t>
  </si>
  <si>
    <t>MYSS-44</t>
  </si>
  <si>
    <t xml:space="preserve">2 X 1600 kVA, &amp; 1 X 2000 kVA, 11 k V / 433 V, 2X500 kVA, 11 kV/433 V, </t>
  </si>
  <si>
    <t>M/s Bhoruka Aluminium Ltd., #1,  KRS Road, Metagally, Mysuru 570 016</t>
  </si>
  <si>
    <t>MYSS-43</t>
  </si>
  <si>
    <t>1 X 2500 kVA, 11 k V / 433 V, 1 X 900 kVA , 11 kV/433V,</t>
  </si>
  <si>
    <t>M/s Triveni Engineering &amp; Industries Ltd., KRS Road, Metagally, Mysuru 570 016</t>
  </si>
  <si>
    <t>MYSS-42</t>
  </si>
  <si>
    <t xml:space="preserve">1 X 10000 kVA, 66 kV /11 k V, </t>
  </si>
  <si>
    <t>M/s Shimoga Steels Ltd., KRS Road, Metagally, Mysuru 570 016</t>
  </si>
  <si>
    <t>MYSS-41</t>
  </si>
  <si>
    <t xml:space="preserve"> 2 X 6300 kVA,  66/6.9 kV. </t>
  </si>
  <si>
    <t>The Executive Engineer, Cauvery Neeravary Nigama Niyamitha, KR Division, Kabini Colony, HD Kote, Mysuru, District, PIN CODE : (TARAKA LIS)</t>
  </si>
  <si>
    <t>MYSS-40</t>
  </si>
  <si>
    <t>4x750KW</t>
  </si>
  <si>
    <t>M/s Master Power, 3 MW Nugu-Mini Hydel Plant,"Nugu Dam" , BIRWAL, Saragur, H D Kote Tq, Mysuru District. PIN CODE:  571 121</t>
  </si>
  <si>
    <t>MYSS-39</t>
  </si>
  <si>
    <t>2x1500KW</t>
  </si>
  <si>
    <t xml:space="preserve">The Managing Director, Sri Maruthy Power Gen(India) Limited, No 22/4, Race Course Road, Gandhinagar, Bangalore. PIN CODE:560 009(At KABINI DAM) </t>
  </si>
  <si>
    <t>MYSS-38</t>
  </si>
  <si>
    <t>1450, 6.3kV</t>
  </si>
  <si>
    <t>TG: (6000kW) 7500, 6.3kV</t>
  </si>
  <si>
    <t xml:space="preserve">1 X 12500/15000 kVA, 66 kV /6.3 kV, </t>
  </si>
  <si>
    <t>J K Tyres, Truck Radial Plant, #437, Hebbal Industrial Area,  Mysuru.</t>
  </si>
  <si>
    <t>MYSS-37</t>
  </si>
  <si>
    <t>2x10000KW</t>
  </si>
  <si>
    <t xml:space="preserve">M/s Subhash Kabini Power Corporation Limited, Kabini Dam Site, Beechanahally, HD Kote Talluk, Mysuru District. PIN CODE:571 116 </t>
  </si>
  <si>
    <t>MYSS-36</t>
  </si>
  <si>
    <t>2x9000KW</t>
  </si>
  <si>
    <t>M/s Graphite India Limited, Chunchanakatte Hydro Electric Power Plant, Chunchanakatte,  K R Nagar taluk, Mysuru</t>
  </si>
  <si>
    <t>MYSS-35</t>
  </si>
  <si>
    <t>1 X 1000 kVA, 11 kV/433 V, 
&amp;
1 X 2500kVA 11kV/433V</t>
  </si>
  <si>
    <t>M/s Venlon Enterprises Limited, Plot No 26, Belavadi Indusrial Area, Hunsur Road, Mysuru 570 018</t>
  </si>
  <si>
    <t>MYSS-34</t>
  </si>
  <si>
    <t>Sri Padmamba Talkies, Saligrama, K R Nagar Taluk</t>
  </si>
  <si>
    <t>MYSS-33</t>
  </si>
  <si>
    <t>Sri Venkateshwara Talkies, K R Nagar Town, Mysuru District</t>
  </si>
  <si>
    <t>MYSS-32</t>
  </si>
  <si>
    <t>M/s. GowriShankara Talkies, K R Nagar Town, Mysuru District.</t>
  </si>
  <si>
    <t>MYSS-31</t>
  </si>
  <si>
    <t>Sri Sharada Chithramandira, Periyapatna Town, Mysuru District</t>
  </si>
  <si>
    <t>MYSS-30</t>
  </si>
  <si>
    <t>Sri Mahadeshwara Talkies, Periyapatna, Mysuru District.</t>
  </si>
  <si>
    <t>MYSS-29</t>
  </si>
  <si>
    <t>SCVDS Janatha Chithramandira, K.R.Nagara</t>
  </si>
  <si>
    <t>MYSS-28</t>
  </si>
  <si>
    <t>Leela Theater, Hunsur Town, Mysuru District</t>
  </si>
  <si>
    <t>MYSS-27</t>
  </si>
  <si>
    <t>Lakshmi Talkies, Bilikere, Hunsur Taluk, Mysuru District</t>
  </si>
  <si>
    <t>MYSS-26</t>
  </si>
  <si>
    <t>Saraswathi Talkies, Kantharaj Urs Road, Mysuru-9</t>
  </si>
  <si>
    <t>MYSS-25</t>
  </si>
  <si>
    <t>1x5000KVA</t>
  </si>
  <si>
    <t>M/S Automative Axles Ltd Hootagalli I/A Mysuru.</t>
  </si>
  <si>
    <t>MYSS-24</t>
  </si>
  <si>
    <t>Shri H.N Raghvendra M/S Mytri Sampada Vivekananda Road Yadavagiri Mysuru.</t>
  </si>
  <si>
    <t>MYSS-23</t>
  </si>
  <si>
    <t xml:space="preserve">1x400KVA </t>
  </si>
  <si>
    <t>Mrs Selina Abbas Vagh, ASSMA Arcade, No 12, Temple Road, J.L.Puram, Mysuru</t>
  </si>
  <si>
    <t>MYSS-22</t>
  </si>
  <si>
    <t>1x500KVA</t>
  </si>
  <si>
    <t>GSSS Institute of Engineering &amp; Technology, KRS Road, Metagalli, Mysuru-16.</t>
  </si>
  <si>
    <t>MYSS-21</t>
  </si>
  <si>
    <t>M/s Reliance Infocom Ltd, C/o Nageetha Complex, Vishwamanava double road, Kuvempunagar  Mysuru-23</t>
  </si>
  <si>
    <t>MYSS-20</t>
  </si>
  <si>
    <t>1x315KVA</t>
  </si>
  <si>
    <t>Sri. Nagaraju, Nageetha Complex, Vishwamanava Double Road, Saraswathi Puram, Mysuru.</t>
  </si>
  <si>
    <t>MYSS-19</t>
  </si>
  <si>
    <t>Sri.M.S.Revanna, Hotel Peridot Inn,  Hebbal I/A, Mysuru.</t>
  </si>
  <si>
    <t>MYSS-18</t>
  </si>
  <si>
    <t>2x2000KVA</t>
  </si>
  <si>
    <t>M/s. Hindusthan Unilever Ltd, Hebbal I/A, Metagally , Mysuru-16</t>
  </si>
  <si>
    <t>MYSS-17</t>
  </si>
  <si>
    <t>Thought Focus C/o ViswanathaRao, M/s. Swetha Complex, V.V.Mohalla,Mysuru</t>
  </si>
  <si>
    <t>MYSS-16</t>
  </si>
  <si>
    <t>Sri Vishwanath Rao,   M/s. Swetha Complex, V.V.Mohalla, Mysuru-02.</t>
  </si>
  <si>
    <t>MYSS-15</t>
  </si>
  <si>
    <t>1x1500KVA 1x1600kva</t>
  </si>
  <si>
    <t>M/s.Triton Valves ltd. Belavadi Industrial Area, Mysuru-18</t>
  </si>
  <si>
    <t>MYSS-14</t>
  </si>
  <si>
    <t>M/s Thought Focus Technologies Ltd  C/o Landmark Commericail Complex, Kuvempunagar, Mysuru</t>
  </si>
  <si>
    <t>MYSS-13</t>
  </si>
  <si>
    <t>M/s A-Z Super Market  C/o Landmark Commericail Complex, Kuvempunagar, Mysuru</t>
  </si>
  <si>
    <t>MYSS-12</t>
  </si>
  <si>
    <t>M/s Vodafone Essar South Ltd, C/o Landmark Commericail Complex, Kuvempunagar, Mysuru</t>
  </si>
  <si>
    <t>MYSS-11</t>
  </si>
  <si>
    <t>Sri.K.B.Nagendra, M/s. Land Mark Commercial Complex, Vishmanava Double Road, Kuvempunagar, Mysuru-23.</t>
  </si>
  <si>
    <t>MYSS-10</t>
  </si>
  <si>
    <t>1x100KVA</t>
  </si>
  <si>
    <t>M/s.Sermay Drat Sang cultural Society, Bylakuppe, Periyapatna Taluk, Mysuru District.</t>
  </si>
  <si>
    <t>MYSS-9</t>
  </si>
  <si>
    <t>M/s. Brigade Point, No.2963, Gokulam Road, V.V.Mohalla, Mysuru-02</t>
  </si>
  <si>
    <t>MYSS-8</t>
  </si>
  <si>
    <t>1x100</t>
  </si>
  <si>
    <t>M/s. Raghavendra Commercial Complex, Vijayanagar II Stage, Mysuru.</t>
  </si>
  <si>
    <t>MYSS-7</t>
  </si>
  <si>
    <t>1x1250</t>
  </si>
  <si>
    <t>M/s.BGS Apollo Hospital, Adichunchanagiri Road, Kuvempunagar, Mysuru-23.</t>
  </si>
  <si>
    <t>MYSS-6</t>
  </si>
  <si>
    <t>1x750KVA</t>
  </si>
  <si>
    <t>M/s.Vikram Hospital, Yadavagiri, Mysuru-20</t>
  </si>
  <si>
    <t>MYSS-5</t>
  </si>
  <si>
    <t>M/s Hotel Dasprakash Paradise, Yadavagiri, Mysuru-20</t>
  </si>
  <si>
    <t>MYSS-4</t>
  </si>
  <si>
    <t>1x2500 &amp; 1x900</t>
  </si>
  <si>
    <t>M/s.LGB Forge Ltd plot no 80 &amp; 81, KRS Road, Metagalli I/A, Mysuru-16</t>
  </si>
  <si>
    <t>MYSS-3</t>
  </si>
  <si>
    <t>2x1600 1x800 2x500</t>
  </si>
  <si>
    <t>M/s.Wipro TechnologiesLtd, Metagalli Industrial Area, KRS Road, Mysuru-16</t>
  </si>
  <si>
    <t>MYSS-2</t>
  </si>
  <si>
    <t>APRIL</t>
  </si>
  <si>
    <t>2X1250KVA&amp;  2x 800 KVA</t>
  </si>
  <si>
    <t>M/S. Marris Spinners Pvt. Ltd. Katte Malavadi, Hunsur, K.R.Nagar Road, Hunsur,Mysuru District</t>
  </si>
  <si>
    <t>MYSS-1</t>
  </si>
  <si>
    <t>ACEI/DCEI/EI/DEI/AEI</t>
  </si>
  <si>
    <t>KPCL/KPTCL/PRIVATE/CONSUMER</t>
  </si>
  <si>
    <t>TOTAL</t>
  </si>
  <si>
    <t>CAPACITY IN KVA</t>
  </si>
  <si>
    <t>Nos</t>
  </si>
  <si>
    <t>DG/TG/SOLAR</t>
  </si>
  <si>
    <t>ESCALATORS NOS</t>
  </si>
  <si>
    <t>LIFT NOS</t>
  </si>
  <si>
    <t>NO OF SCREENS</t>
  </si>
  <si>
    <t>MP/PT/SPT/TT/VIDEO</t>
  </si>
  <si>
    <t>NO. OF BLOCKS</t>
  </si>
  <si>
    <t>NO. OF FIRMS</t>
  </si>
  <si>
    <t>HT / EHT</t>
  </si>
  <si>
    <t>No</t>
  </si>
  <si>
    <t>400kV/220kV/110kV/66kV/33kV/PS</t>
  </si>
  <si>
    <t>TYPE(HYDEL/
THERMAL/WTG/
CO GEN/
BIO MASS/ Solar/Others )</t>
  </si>
  <si>
    <t>KPCL / PRIVATE</t>
  </si>
  <si>
    <t>MONTH OF PERIODICAL INSPECTION</t>
  </si>
  <si>
    <t>PI POWERS  AS PER  DOP</t>
  </si>
  <si>
    <t>REMARKS</t>
  </si>
  <si>
    <t>GENERATOR SETS</t>
  </si>
  <si>
    <t>LIFTS/
ESCALATOR/ PASSENGER CONVEYORS</t>
  </si>
  <si>
    <t>NEON SIGNS IN NOS</t>
  </si>
  <si>
    <t>X-RAY IN NOS</t>
  </si>
  <si>
    <t>MULTIPLEX CINEMA/PT/SPT/TT</t>
  </si>
  <si>
    <t xml:space="preserve">LT MSB </t>
  </si>
  <si>
    <t xml:space="preserve">HT MSB </t>
  </si>
  <si>
    <t>MUSS</t>
  </si>
  <si>
    <t>GENERATING STATIONS</t>
  </si>
  <si>
    <t>NAME &amp; POSTAL ADDRESS OF THE INSTALLATION</t>
  </si>
  <si>
    <t>FILE NO</t>
  </si>
  <si>
    <t>SL.   NO</t>
  </si>
  <si>
    <t>LIST OF ELECTRICAL INSTALLATIONS AS ON 31-03-2017 UNDER THE PERVIEW OF DCEI, MYSURU</t>
  </si>
  <si>
    <t>220kV Kushalnagar Receiving Station</t>
  </si>
  <si>
    <t xml:space="preserve">ACEI </t>
  </si>
  <si>
    <t>SPT</t>
  </si>
  <si>
    <t>DEI</t>
  </si>
  <si>
    <t>HSN-1</t>
  </si>
  <si>
    <t xml:space="preserve">M/s Himatsingka Linens, Plot No 1, SEZ, Textile Specific, KIADB Industrial Area, Gorur Road, Hanumanthapura PO, Hassan 573 201.       </t>
  </si>
  <si>
    <t>15625kVA, 11 kV</t>
  </si>
  <si>
    <t>HSN-2</t>
  </si>
  <si>
    <t>Sri S Venkataramu, Venkatadri Towers, (BIG BAZAR), Opp to BSNL Bhavan, B M Road, Hassan</t>
  </si>
  <si>
    <t>ACEI</t>
  </si>
  <si>
    <t>HSN-3</t>
  </si>
  <si>
    <t xml:space="preserve">The Principal, Hassan Institute of Medical Sciences, Hassan - 573201 (Medical College) </t>
  </si>
  <si>
    <t>HSN-4</t>
  </si>
  <si>
    <t xml:space="preserve">The Principal, Hassan Institute of Medical Sciences, Hassan - 573201(Boys &amp; Girls Hostel) </t>
  </si>
  <si>
    <t>HSN-5</t>
  </si>
  <si>
    <t xml:space="preserve">The Principal, Hassan Institute of Medical Sciences, Hassan - 573201 (Hospital) </t>
  </si>
  <si>
    <t>HSN-6</t>
  </si>
  <si>
    <t>The Secretary, Sri Boovanahally Channakeshawaswamy Vidyasamasthe near Bhanu Theatre, B M Road, Hassan</t>
  </si>
  <si>
    <t>Hassan (220kV MUSS )</t>
  </si>
  <si>
    <t>Holenarasipura (220kV MUSS at Kaduvina kote)</t>
  </si>
  <si>
    <t>Channarayapattna (220kV MUSS at Yachenahally)</t>
  </si>
  <si>
    <t>Arasikere (220kV MUSS)</t>
  </si>
  <si>
    <t>TG</t>
  </si>
  <si>
    <t>MSB-8</t>
  </si>
  <si>
    <t>MSB-12</t>
  </si>
  <si>
    <t>MSB-13</t>
  </si>
  <si>
    <t>MSB-21</t>
  </si>
  <si>
    <t>MSB-22</t>
  </si>
  <si>
    <t>MSB-25</t>
  </si>
  <si>
    <t>MSB-26</t>
  </si>
  <si>
    <t>MSB-37</t>
  </si>
  <si>
    <t>MSB-19</t>
  </si>
  <si>
    <t>MSB-20</t>
  </si>
  <si>
    <t>MSB-24</t>
  </si>
  <si>
    <t>MSB-31</t>
  </si>
  <si>
    <t>MSB-34</t>
  </si>
  <si>
    <t>MSB-38</t>
  </si>
  <si>
    <t>MSB-42</t>
  </si>
  <si>
    <t>MSB-43</t>
  </si>
  <si>
    <t>MSB-10</t>
  </si>
  <si>
    <t>MSB-14</t>
  </si>
  <si>
    <t>MSB-16</t>
  </si>
  <si>
    <t>MSB-23</t>
  </si>
  <si>
    <t>MSB-33</t>
  </si>
  <si>
    <t>MSB-46</t>
  </si>
  <si>
    <t>MSB-9</t>
  </si>
  <si>
    <t>MSB-17</t>
  </si>
  <si>
    <t>MSB-18</t>
  </si>
  <si>
    <t>MSB-40</t>
  </si>
  <si>
    <t>MSB-41</t>
  </si>
  <si>
    <t>MSB-44</t>
  </si>
  <si>
    <t>MSB-45</t>
  </si>
  <si>
    <t>MSB-27</t>
  </si>
  <si>
    <t>MSB-28</t>
  </si>
  <si>
    <t>MSB-29</t>
  </si>
  <si>
    <t>MSB-30</t>
  </si>
  <si>
    <t>MSB-32</t>
  </si>
  <si>
    <t>MSB-15</t>
  </si>
  <si>
    <t>MSB-47</t>
  </si>
  <si>
    <t>MSB-35</t>
  </si>
  <si>
    <t>MSB-36</t>
  </si>
  <si>
    <t>MSB-48</t>
  </si>
  <si>
    <t>MSB-49</t>
  </si>
  <si>
    <t>MSB-53</t>
  </si>
  <si>
    <t>MSB-51</t>
  </si>
  <si>
    <t>MSB-52</t>
  </si>
  <si>
    <t>AEI-1</t>
  </si>
  <si>
    <t>AEI-2</t>
  </si>
  <si>
    <t>MAN-1</t>
  </si>
  <si>
    <t>The Manager, M/s CSL Sugars Limited, Bharathi Nagar,K M Doddi, Maddur Taluk, Mandya district. PINCODE: 571 422</t>
  </si>
  <si>
    <t>1 X 32500 kVA, 11 kV</t>
  </si>
  <si>
    <t>31500,66/11 kV</t>
  </si>
  <si>
    <t>MAN-2</t>
  </si>
  <si>
    <t>The Manager, M/s NSL Sugars Limited, Koppa Village, Maddur Taluk, Mandya District</t>
  </si>
  <si>
    <t xml:space="preserve">33750 kVA, 11 kV, </t>
  </si>
  <si>
    <t>30000,66/11 kV</t>
  </si>
  <si>
    <t>MAN-3</t>
  </si>
  <si>
    <t>The Managing Director, The Mysore Sugar Company Limited, Mandya.PIN CODE: 571 402</t>
  </si>
  <si>
    <t>1 X 37613 kVA, 11 kV</t>
  </si>
  <si>
    <t>25000,66/11 kV</t>
  </si>
  <si>
    <t>2 X 3000</t>
  </si>
  <si>
    <t>MAN-4</t>
  </si>
  <si>
    <t>M/s Pioneer Genco Ltd., Someshwara Mini Hydel Scheme, Shivasamudram, BLUFF, Malavally Taluk, Mandya District 571 437</t>
  </si>
  <si>
    <t xml:space="preserve">3 X 8000kW
(9420 kVA), 11 kV, </t>
  </si>
  <si>
    <t>MAN-5</t>
  </si>
  <si>
    <t>Atria Power Generation (P) Limited, Shimsha Mini Hydel Scheme, Marijogidoddy, Ganalu Village, Malavally Taluk, Mandya District</t>
  </si>
  <si>
    <t xml:space="preserve">4 X 6000 kW (7060 kVA), 11 kV, </t>
  </si>
  <si>
    <t>MAN-6</t>
  </si>
  <si>
    <t>The Executive Engineer,Head Works Division,Bangalore Water Supply &amp; Sewage Board, Thorekadanahally, Malavally Taluk, Mandya District (RR NO HTW 3, for Second &amp; Third  Stage)</t>
  </si>
  <si>
    <t>3 X 8000 kVA,66/6.9 kV</t>
  </si>
  <si>
    <t>MAN-7</t>
  </si>
  <si>
    <t>The Executive Engineer,Head Works Division,Bangalore Water Supply &amp; Sewage Board, Thorekadanahally, Malavally Taluk, Mandya District (RR NO EHT 3, for Fourth  Stage Phase 1)</t>
  </si>
  <si>
    <t>2 X 8000 kVA,66/6.9 kV</t>
  </si>
  <si>
    <t>MAN-8</t>
  </si>
  <si>
    <t>The Executive Engineer, Head Works Division, Bangalore Water Supply &amp; Sewage Board, Thorekadanahally, Malavally Taluk, Mandya District</t>
  </si>
  <si>
    <t>2 X 25000 kVA, 66/11 kV</t>
  </si>
  <si>
    <t>MAN-9</t>
  </si>
  <si>
    <t>The Director, Medical College,  Mandya (Medical college)</t>
  </si>
  <si>
    <t>MAN-10</t>
  </si>
  <si>
    <t>The Director, Medical College,  Mandya (Boys &amp; Girls Hostel)</t>
  </si>
  <si>
    <t>MAN-11</t>
  </si>
  <si>
    <t>Coramandel Sugars, Makavally, K R Pet Taluk, Mandya District.</t>
  </si>
  <si>
    <t>1 X 37500, 11 kV</t>
  </si>
  <si>
    <t>40000, 66/11 kV</t>
  </si>
  <si>
    <t>2 X7500 kVA, 11 kV</t>
  </si>
  <si>
    <t>10000, 66/11 kV</t>
  </si>
  <si>
    <t>KPCL, Sir. K. Sheshadri Iyer Hydro Electric Station, Shivanasamudra, Malavalli Taluk.</t>
  </si>
  <si>
    <t>6x4050kVA, 11kV&amp;
4X7080kVA, 11kV</t>
  </si>
  <si>
    <t>KPCL, Solar power plant at Shivanasamudra, Malavalli Taluk.</t>
  </si>
  <si>
    <t>6250 (5 MW)</t>
  </si>
  <si>
    <t>12500 (10 MW)</t>
  </si>
  <si>
    <t>Torekadanahally,Malavally, 220kV MUSS</t>
  </si>
  <si>
    <t>Tubinakere, Mandya 220kV MUSS</t>
  </si>
  <si>
    <t>Huyagonahally, KR Pet, 220kVMUSS</t>
  </si>
  <si>
    <t>NHT-104</t>
  </si>
  <si>
    <t>ADI CHUNCHANAGIRI HOSPITAL AND RESEARCH CENTRE, B.G NAGAR, BELLUR CROSS, NAGAMANGALA TQ, MANDYA DT-571448</t>
  </si>
  <si>
    <t>2 * 500</t>
  </si>
  <si>
    <t>NHT-105</t>
  </si>
  <si>
    <t>THE AEE, KUWS AND DB, MAINTENANCE SUB DIVISION, BANDIGOWDA LAYOUT, MANDYA-571401 (PUMPING STATION AT GANANGOOR VILLAGE, S.R.PATNA TQ, MANDYA DT)</t>
  </si>
  <si>
    <t>2 * 315</t>
  </si>
  <si>
    <t>NHT-106</t>
  </si>
  <si>
    <t>THE AEE,KUWS AND DB, MAINTENANCE SUB DIVISION, BANDIGOWDA LAYOUT, MANDYA-571401 (HEAD WORKS AT S.R.PATNA, MANDYA DT)</t>
  </si>
  <si>
    <t>1 * 400 &amp; 1 * 315</t>
  </si>
  <si>
    <t>NHT-107</t>
  </si>
  <si>
    <t xml:space="preserve">THE AEE,VANIVILASA WATER WORKS, YADAVAGIRI, MYSURU-20 (3.5 MGD PUMPING STATION AT BELAGOLA, S.R.PATNA TQ, MANDYA DT) </t>
  </si>
  <si>
    <t>2 * 1000</t>
  </si>
  <si>
    <t>NHT-108</t>
  </si>
  <si>
    <t>THE AEE, MINOR IRRIGATION SUB DIVISION, NEAR D.C.OFFICE, MANDYA-571401 (L.I.S. AT SURAGITHOPU VILLAGE, MALAVALLI TQ, MANDYA DT)</t>
  </si>
  <si>
    <t>1 * 630</t>
  </si>
  <si>
    <t>NHT-109</t>
  </si>
  <si>
    <t>ANSAL GRANICOM (P) LTD, (SANWA DIAMOND TOOLS) PLOT NO. 33,34, SOMANAHALLI INDUSTRIAL AREA, MADDUR TQ, MANDYA DT-571428</t>
  </si>
  <si>
    <t>1 * 500  &amp; 1 * 315</t>
  </si>
  <si>
    <t>NHT-110</t>
  </si>
  <si>
    <t>B.P.L. SOFT ENERGY SYSTEMS (EVEREADY INDUSTRIES INDIA LTD), PLOT NO 7/1A, KIADB INDUSTRIAL AREA, SOMANAHALLY, MADDUR TQ, MANDYA DT-571428</t>
  </si>
  <si>
    <t>NHT-111</t>
  </si>
  <si>
    <t>CHANNAPATNA-RAMANAGARA DRINKING WATER SUPPLY PUMP HOUSE AT T.K.HALLY, MALAVALLI TQ, MANDYA DT (C/O AEE,KUWS AND DB,  MAINTENANCE SUB DIVISION, CHANNAPATNA)</t>
  </si>
  <si>
    <t>2 * 400 &amp; 2 * 160</t>
  </si>
  <si>
    <t>NHT-112</t>
  </si>
  <si>
    <t>CAUVERY NEERAVARI NIGAMA, K.R.S. DAM DIVISION, K.R.SAGAR, S.R.PATNA TQ, MANDYA DT-571607</t>
  </si>
  <si>
    <t>2 * 500 &amp; 10 * 100 &amp; 1 * 250</t>
  </si>
  <si>
    <t>NHT-113</t>
  </si>
  <si>
    <t>THE AEE, VANIVILASA WATER WORKS, YADAVAGIRI, MYSURU-20 (8MGD PUMPING STATION AT BELAGOLA, S.R.PATNA TQ, MANDYA DT)</t>
  </si>
  <si>
    <t>2 * 1000 &amp; 1 * 250</t>
  </si>
  <si>
    <t>NHT-114</t>
  </si>
  <si>
    <t>HABEEB AGRO INDUSTRIES, P.B.NO 156, BOOTHANA HOSUR, MANDYA TQ, MANDYA DT-571403</t>
  </si>
  <si>
    <t>1 * 750</t>
  </si>
  <si>
    <t>NHT-115</t>
  </si>
  <si>
    <t>SHRINIDHI POLYMERS,
 PRO: A.SRINIVASA,
 PLOT NO:P-45, TUBINAKERE INDUSTRIAL AREA,
MANDYA DISTRICT.</t>
  </si>
  <si>
    <t>1 * 400</t>
  </si>
  <si>
    <t>NHT-116</t>
  </si>
  <si>
    <t>MANMUL, MANDYA DAIRY, GEJJALAGERE, MADDUR TQ, MANDYA DT</t>
  </si>
  <si>
    <t>2 * 1500</t>
  </si>
  <si>
    <t>NHT-117</t>
  </si>
  <si>
    <t>M.K.AGRO TECH (P) LTD, MYSURU- BANGALORE ROAD, S.R PATNA TOWN, MANDYA DT-571438</t>
  </si>
  <si>
    <t>2 * 750</t>
  </si>
  <si>
    <t>NHT-118</t>
  </si>
  <si>
    <t>NETKAL BALANCING RESERVOIR, C/O THE EE, BWSSB, T.K.HALLY, MALAVALLI TQ, MANDYA DT-571421</t>
  </si>
  <si>
    <t xml:space="preserve"> 2 * 950</t>
  </si>
  <si>
    <t>NHT-119</t>
  </si>
  <si>
    <t>AMECO ,  NO 50, KIADB INDUSTRIAL AREA, SOMANAHALLY, MADDUR TQ, MANDYA DT-571428</t>
  </si>
  <si>
    <t>NHT-120</t>
  </si>
  <si>
    <t>THE AEE, MINOR IRRIGATION SUB DIVISION, NEAR D.C OFFICE, MANDYA-571401 (L.I.S. AT KARIGHATTA-1ST STAGE, S.R.PATNA TQ, MANDYA DT)</t>
  </si>
  <si>
    <t>NHT-121</t>
  </si>
  <si>
    <t xml:space="preserve">THE AEE, MINOR IRRIGATION SUB DIVISION, NEAR D.C OFFICE, MANDYA-571401 (L.I.S AT KARIGHATTA- 2ND STAGE, S.R.PATNA TQ, MANDYA DT) </t>
  </si>
  <si>
    <t>NHT-122</t>
  </si>
  <si>
    <t>KLENE PACKS LTD, (UNIT-III), PLOT NO. 24-30, 37-43, KIADB INDUSTRIAL AREA, GEJJALAGERE, MADDUR TQ, MANDYA DT.</t>
  </si>
  <si>
    <t xml:space="preserve"> 1 * 2500</t>
  </si>
  <si>
    <t>NHT-123</t>
  </si>
  <si>
    <t>KLENE PACKS LTD, (UNIT-V), PLOT NO.6,7,14 AND 15, KIADB INDUSTRIAL AREA, GEJJALAGERE, MADDUR TQ, MANDYA DT-571428.</t>
  </si>
  <si>
    <t>1 * 1000</t>
  </si>
  <si>
    <t>NHT-124</t>
  </si>
  <si>
    <t>SHAHI EXPORTS (P) LTD, PLOT NO. 44-51, KIADB INDUSTRIAL AREA, GEJJALAGERE, MADDUR TQ, MANDYA DT-571428.</t>
  </si>
  <si>
    <t>NHT-125</t>
  </si>
  <si>
    <t>PES COLLEGE OF ENGINEERING, MANDYA TOWN, MANDYA-571401</t>
  </si>
  <si>
    <t>2 * 250</t>
  </si>
  <si>
    <t>NHT-126</t>
  </si>
  <si>
    <t>HABIB REFINED OIL, SR PATNA TQ, MANDYA DT</t>
  </si>
  <si>
    <t xml:space="preserve"> 1 * 500</t>
  </si>
  <si>
    <t>NHT-127</t>
  </si>
  <si>
    <t>MAGNESIUM &amp; ALLIED PRODUCTS, SY NO 77/P2, HURUGAVALAVADI VILLAGE, KOPPA HOBLI, MADDUR TQ, MANDYA</t>
  </si>
  <si>
    <t xml:space="preserve"> 1 * 630</t>
  </si>
  <si>
    <t>NHT-128</t>
  </si>
  <si>
    <t>DEVAGAN TECHNOLOGIES, PLOT NO:53, KIADB INDL AREA, BELAGOLA, S.R.PATNA TALUQ, MANDYA DISTRICT.</t>
  </si>
  <si>
    <t xml:space="preserve"> 1 * 1250</t>
  </si>
  <si>
    <t>NHT-129</t>
  </si>
  <si>
    <t>THE DIRECTOR, M/S GILWOOD FASHIONS PVT LTD. PLOT NO 15, SY NO: 29/2, 29/1P, SOMANAHALLI, KIADB INDUSTRIAL AREA, MADDUR TQ, MANDYA DT.</t>
  </si>
  <si>
    <t>1 * 500</t>
  </si>
  <si>
    <t>NHT-130</t>
  </si>
  <si>
    <t>SMT ANCY W/O  ET BENNY, M/S BESTIN BREAK HOTEL, PLOT NO 58/2, GEJJALAGERE, KIADB INDUSTRIAL AREA, MADDUR TQ, MANDYA DT.</t>
  </si>
  <si>
    <t>NHT-131</t>
  </si>
  <si>
    <t>HARI BELTS &amp; CONVEYORS (P) LTD, PLOT NO 38-40, KSSIDC INDUSTRIAL AREA, TUBINAKERE, MANDYA TQ  &amp; DT.</t>
  </si>
  <si>
    <t>1 * 950</t>
  </si>
  <si>
    <t>NHT-132</t>
  </si>
  <si>
    <t>SRI SHABBIR AHMED KHAN, M/S F.K INDUSTRIES, PLOT NO: 23 &amp; 24, TUBINAKERE IND AREA, MANDYA</t>
  </si>
  <si>
    <t>NHT-133</t>
  </si>
  <si>
    <t>M/S PANCHAMUKHI NUTRIENTS, TUBINAKERE IND AREA, MANDYA</t>
  </si>
  <si>
    <t>NHT-134</t>
  </si>
  <si>
    <t>DISTRICT GOVT. HOSPITAL, MANDYA</t>
  </si>
  <si>
    <t>NHT-135</t>
  </si>
  <si>
    <t>SANWA DIAMOND TOOLS (P) LTD., 39, KIADB INDUSTRIAL AREA, SOMANAHALLY. MADDUR TQ.</t>
  </si>
  <si>
    <t>NHT-136</t>
  </si>
  <si>
    <t>HITEN FASTENERS, U#3, NO.18, SOMANAHALLY INDL. AREA, MADDUR TQ, MANDYA DT.</t>
  </si>
  <si>
    <t>NHT-137</t>
  </si>
  <si>
    <t>AKHIL GASES, NEAR CHAMSUGAR, K.M. DODDI, MADDUR TQ.</t>
  </si>
  <si>
    <t>NHT-138</t>
  </si>
  <si>
    <t>THE AEE, IGGALUR ANNICUT PROJECT, IGGALUR, CHANNAPATNA TQ. RAMANAGAR DIST. LIS AT KOOLAGERE IN MADDUR TQ.</t>
  </si>
  <si>
    <t>NHT-139</t>
  </si>
  <si>
    <t xml:space="preserve">THE M D, M/S.AQUARIUS AMUSEMENT THEME PARK &amp; RESORTS PVT. LTD., MYSURU-BANGALORE ROAD, S.R. PATNA TQ. </t>
  </si>
  <si>
    <t>NHT-140</t>
  </si>
  <si>
    <t>AEE, M/S. CNNL, NO.4, KRS MAJOR &amp; MINOR IRRIGATION SUB-DIVN., MALAVALLY, LIS AT NEELAKANTANAHALLI, BANOJIPANTH I STAGE, MADDUR TQ.</t>
  </si>
  <si>
    <t>NHT-141</t>
  </si>
  <si>
    <t>M/S SRI SOMESHWARA FERTILIZERS PVT LTD,SOMANAHALLY INDUSTRIAL AREA, MADDUR TQ.</t>
  </si>
  <si>
    <t>NHT-142</t>
  </si>
  <si>
    <t>S T G STONE CRUSHERS, BABY BETTADAKAWAL, CHINAKURALI HOBLI, PANDAVAPURA TQ.</t>
  </si>
  <si>
    <t>NHT-143</t>
  </si>
  <si>
    <t>INDIAN GEARS 91/B MOGARAHALLI VG, MYSURU KRS RD,, BELGOLA POST S R PATNA</t>
  </si>
  <si>
    <t>NHT-144</t>
  </si>
  <si>
    <t>RANGSONS ELECTRONICS, HEBBAL 2ND PHASE, BELAGOLA INDL. AREA, S R PATNA TQ.</t>
  </si>
  <si>
    <t>NHT-145</t>
  </si>
  <si>
    <t>M/S BALAJI TAR MIXING PLANT, BEBI VILLAGE,PANDAVAPURATQ</t>
  </si>
  <si>
    <t>NHT-146</t>
  </si>
  <si>
    <t>A J STATIONERY, U#2, IIND STAGE, BELAGOLA INDL. AREA, S R PATNA TQ.</t>
  </si>
  <si>
    <t>NHT-147</t>
  </si>
  <si>
    <t>THE MD, M/S MNMUL, MILK FEDERATION, GEJJALAGERE PLANT, MADDUR TQ, MANDYA SITE AT M/S MILK CHILLING PLANT MNMUL, HONNENAHALLI VG, KR PET  TQ</t>
  </si>
  <si>
    <t>NHT-148</t>
  </si>
  <si>
    <t>THE MD,MNMUL PRODUCT DAIRY, GEJJALAGERE, MADDUR TQ SITE AT ( M/S MILK CHILLING PLANT, NAGAMANGALA)</t>
  </si>
  <si>
    <t>NHT-149</t>
  </si>
  <si>
    <t>M/S MELBROWS ENGINEERING, NO 243, MORGARAHALLI, KRS ROAD,HOSAHALLI POST, S R PATNA TQ</t>
  </si>
  <si>
    <t>NHT-150</t>
  </si>
  <si>
    <t>THE PRINCIPAL, GOVT ENGINEERING COLLEGE, KR PET, MANDYA DT.</t>
  </si>
  <si>
    <t>NHT-151</t>
  </si>
  <si>
    <t>HITEN FASTENERS, U#2, 7B, SOMANAHALLY INDL. AREA, MADDUR TQ.</t>
  </si>
  <si>
    <t>NHT-152</t>
  </si>
  <si>
    <t>M/S KLENE PAKS LIMITED, UNIT-IV, PLOT NO 31 TO 36, GEJJALAGERE INDUSTRIAL AREA, MADDUR TQ, MANDYA DT.</t>
  </si>
  <si>
    <t>1 * 2500</t>
  </si>
  <si>
    <t>NHT-153</t>
  </si>
  <si>
    <t xml:space="preserve">M/S SAVITHRI ROLLER FLOUR MILL PVT LTD,PLOT NO 49 &amp; 50, HEBBAL 2ND PHASDE BELGOLA INDUSTRIAL AREA, SRIRANGAPATNA TQ, MANDYA DT.
</t>
  </si>
  <si>
    <t>NHT-154</t>
  </si>
  <si>
    <t xml:space="preserve">M/S SHAHI EXPORTS PVT LTD, PLOT NO 44 &amp; 46, KIADB INDUSTRIAL AREA, GEJJALAGERE, MADDUR TQ, MANDYA  DISTRICT.
</t>
  </si>
  <si>
    <t>NHT-155</t>
  </si>
  <si>
    <t>KOMALEGOWDA, MANU STONE CRUSHERS, HONGANAHALLI, CHINAKURULI HOBLI, PANDAVAPURA TALUK,MANDYA DISTRICT.</t>
  </si>
  <si>
    <t>NHT-156</t>
  </si>
  <si>
    <t>SRI.H.B.RAVIKUMAR S/O LATE BOJEGOWDA, SY.NO:84, ALPAHALLI VILLAGE, PANDAVAPURA TALUK, MANDYA DISTRICT.</t>
  </si>
  <si>
    <t>NHT-157</t>
  </si>
  <si>
    <t>SRI ADITHYA BICHU, M/S ADMA FABRICATION PRIVATE LIMITED, PLOT NO:36/P2, KIADB INDUSTRIAL AREA, HEBBAL 2 ND PHASE, BELAGOLA, S.R.PATNA TALUK, MANDYA DISTRICT.</t>
  </si>
  <si>
    <t>1 * 550 &amp; 1 * 315</t>
  </si>
  <si>
    <t>NHT-159</t>
  </si>
  <si>
    <t>A.RUDRAPPA                                    M/S AR POULTRY FARM, MUTHALAKATTE VILLAGE, HALAGURU HOBLI, MALAVALLI TALUK, MANDYA DISTRICT.</t>
  </si>
  <si>
    <t>1 * 1100</t>
  </si>
  <si>
    <t>NHT-160</t>
  </si>
  <si>
    <t>C.NAGESH                                       S/O CHANNEGOWDA, SY.NO:78/8, GAJANOORU VILLAGE, MALAVALLI TALUK, MANDYA DISTRICT.</t>
  </si>
  <si>
    <t>NHT-161</t>
  </si>
  <si>
    <t>SRI.M.JITHENDRA,
M/S J.K.STONE CRUSHERS,
SY.NO:132/PART P2, BASTIHALLI, CHINAKURLI HOBLI,
PANDAVAPURA TALUK, MANDYA DISTRICT.</t>
  </si>
  <si>
    <t>1*500</t>
  </si>
  <si>
    <t>NHT-162</t>
  </si>
  <si>
    <t>SRI.H.L.SWAMIGOWDA S/O LAKSHMEGOWDA, SY.NO:131, BASTIHALLI, CHINAKURLI HOBLI,
PANDAVAPURA TALUK,
MANDYA DISTRICT.</t>
  </si>
  <si>
    <t>NHT-163</t>
  </si>
  <si>
    <t xml:space="preserve">THE EXECUTIVE ENGINEER,
MINOR IRRIGATION DIVISION,
MYSURU, NEAR NANJANPURA HALAGUR HOBLI, MALAVALLI TALUK.
</t>
  </si>
  <si>
    <t>NHT-164</t>
  </si>
  <si>
    <t>THE MANAGER,
CAUVERY CO CO PRODUCT,
HOSAMANE VILLAGE, BELLUR HOBLI, NAGAMANGALA TALUK,
MANDYA DISTRICT.</t>
  </si>
  <si>
    <t>1*400</t>
  </si>
  <si>
    <t>NHT-165</t>
  </si>
  <si>
    <t>SRI.H.N.UMESHA,
S/O LATE NINGE GOWDA,
M/S JAYA RICE INDUSTRIES,
KAREKURA ROAD, BELAGOLA, SRIRANGAPATNA TALUK,
MANDYA DISTRICT.</t>
  </si>
  <si>
    <t>NHT-166</t>
  </si>
  <si>
    <t>SRI HARISH S/O Y.C.LINGAPPA,
M/S DIPIN STONE CRUSHER,
SY.NO:1/151, BABY VILLAGE, CHINKURLI HOBLI,
PANDAVAPURA TALUK,
MANDYA DISTRICT.</t>
  </si>
  <si>
    <t>NHT-167</t>
  </si>
  <si>
    <t>GAYATHRI W/O MAHADEVAGOWDA, M/S ANKANATHESHWARA STONE CRUSHERS, HONGANAHALLY VILLAGE, PANDAVAPURA TALUK, MANDYA DISTRICT</t>
  </si>
  <si>
    <t>1*750</t>
  </si>
  <si>
    <t>NHT-168</t>
  </si>
  <si>
    <t>SRI.B.H.RIZWAN                             M/S KANATAKA STONE CRUSHING INDUSTRIES, SY.NO:1, BABY BETTA, CHINAKURALI, PANDAVAPURA TALUK, MANDYA DISTRICT.</t>
  </si>
  <si>
    <t>NHT-169</t>
  </si>
  <si>
    <t>THE ASSISTANT EXECUTIVE ENGINEER, RURAL DRINIKING WATER &amp; SANITATION SUB-DIVISION, PANDAVAPRA @ ALPHAHALLI VILLAGE AND @ NORTH BANK VILLAGE, NEAR KRS BRIDGE, PANDAVAPURA TALUK</t>
  </si>
  <si>
    <t>4 *500</t>
  </si>
  <si>
    <t>NHT-170</t>
  </si>
  <si>
    <t>GIRISH EXPORTS,
PLOT NO:25/B, 2ND CROSS,
SOMANHALLI INDUSTRIAL AREA,
SOMANAHALLI 571 429, MADDUR TALUK, MANDYA DISTRICT.</t>
  </si>
  <si>
    <t>1*250</t>
  </si>
  <si>
    <t>NDG-9</t>
  </si>
  <si>
    <t>EURO CLOTHING ING COMPANY , UNIT II, TB ROAD, SR PATNA TQ, MANDYA DT</t>
  </si>
  <si>
    <t>NDG-10</t>
  </si>
  <si>
    <t>ROYAL ORCHID HOTEL, BRINDAVAN GARDENS, K.R.SAGAR, S.R.PATNA TQ, MANDYA DT-571607</t>
  </si>
  <si>
    <t>NDG-13</t>
  </si>
  <si>
    <t xml:space="preserve">SRI. ASHOK, BABY BETTADA KAVAL, CHINAKURLI HOBLI, PANDAVAPURA TALUK, MANDYA DISTRICT.   </t>
  </si>
  <si>
    <t>SPT-3</t>
  </si>
  <si>
    <t>SRI RAVI CHITRAMANDIRA,HALGUR, MALLAVALLY TQ</t>
  </si>
  <si>
    <t>SPT-4</t>
  </si>
  <si>
    <t>SRI LAKSHMI CHITRAMANDIRA, PANDAVAPURA</t>
  </si>
  <si>
    <t>SPT-5</t>
  </si>
  <si>
    <t>SRI KJB CHITAMANDIR, KR PET</t>
  </si>
  <si>
    <t>SPT-6</t>
  </si>
  <si>
    <t>SRI MANJUNATHA CHITRAMANDIRA, ARAKERE, S.R.PATNA TQ</t>
  </si>
  <si>
    <t>NMSB-3</t>
  </si>
  <si>
    <t>THE DIRECTOR, MEDICAL COLLEGE,  MANDYA (STAFF QUARTERS)</t>
  </si>
  <si>
    <t>MUSS-N-22</t>
  </si>
  <si>
    <t>BASARALU MUSS, MANDYA TQ, MANDYA DISTRICT</t>
  </si>
  <si>
    <t>MUSS-N-23</t>
  </si>
  <si>
    <t>CHIKKA MANDYA MUSS, MANDYA TQ,MANDYA DISTRICT</t>
  </si>
  <si>
    <t>MUSS-N-24</t>
  </si>
  <si>
    <t>HAMPAPURA MUSS, MANDYA TQ, MANDYA DISTRICT</t>
  </si>
  <si>
    <t>MUSS-N-25</t>
  </si>
  <si>
    <t>KIADB MUSS, MANDYA TOWN, MANDYA DISTRICT</t>
  </si>
  <si>
    <t>MUSS-N-26</t>
  </si>
  <si>
    <t>KOLAKARANADODDI MUSS, MANDYA TQ, MANDYA DISTRICT</t>
  </si>
  <si>
    <t>MUSS-N-27</t>
  </si>
  <si>
    <t>MANDYA MUSS, MANDYA TOWN, MANDYA DISTRICT</t>
  </si>
  <si>
    <t>MUSS-N-28</t>
  </si>
  <si>
    <t>BESAGARAHALLI MUSS, MADDUR TQ, MANDYA DISTRICT</t>
  </si>
  <si>
    <t>MUSS-N-29</t>
  </si>
  <si>
    <t>DUNDANAHALLY MUSS, MADDUR TQ, MANDYA DISTRICT</t>
  </si>
  <si>
    <t>MUSS-N-30</t>
  </si>
  <si>
    <t>K.HONNALAGERE MUSS, MADDUR TQ, MANDYA DISTRICT</t>
  </si>
  <si>
    <t>MUSS-N-31</t>
  </si>
  <si>
    <t>K.M.DODDI MUSS, MADDUR TQ, MANDYA DISTRICT</t>
  </si>
  <si>
    <t>MUSS-N-32</t>
  </si>
  <si>
    <t>KOPPA MUSS, MADDUR TQ, MANDYA DISTRICT</t>
  </si>
  <si>
    <t>MUSS-N-33</t>
  </si>
  <si>
    <t>MADDUR MUSS, MADDUR TQ, MANDYA DISTRICT</t>
  </si>
  <si>
    <t>MUSS-N-34</t>
  </si>
  <si>
    <t>B.G.PURA MUSS, MALAVALLI TQ, MANDYA DISTRICT</t>
  </si>
  <si>
    <t>MUSS-N-35</t>
  </si>
  <si>
    <t>HALAGUR MUSS,MALAVALLI TQ, MANDYA DISTRICT</t>
  </si>
  <si>
    <t>MUSS-N-36</t>
  </si>
  <si>
    <t>KIRUGAVALU MUSS,MALAVALLI TQ, MANDYA DISTRICT</t>
  </si>
  <si>
    <t>MUSS-N-37</t>
  </si>
  <si>
    <t>MALAVALLI TOWN MUSS, MALAVALLI TQ, MANDYA DISTRICT</t>
  </si>
  <si>
    <t>MUSS-N-38</t>
  </si>
  <si>
    <t>SHIVANASAMUDRAM MUSS, MALAVALLI TQ, MANDYA DISTRICT</t>
  </si>
  <si>
    <t>MUSS-N-39</t>
  </si>
  <si>
    <t>ARAKERE MUSS, S.R.PATNA TQ, MANDYA DISTRICT</t>
  </si>
  <si>
    <t>MUSS-N-40</t>
  </si>
  <si>
    <t>BELAGOLA  MUSS, S.R.PATNA TQ, MANDYA DISTRICT</t>
  </si>
  <si>
    <t>MUSS-N-41</t>
  </si>
  <si>
    <t>GARUDANAHUKKADA MUSS, S.R.PATNA TQ, MANDYA DISTRICT</t>
  </si>
  <si>
    <t>MUSS-N-42</t>
  </si>
  <si>
    <t>SRIRANGAPATNA MUSS, S.R.PATNA TQ, MANDYA DISTRICT</t>
  </si>
  <si>
    <t>MUSS-N-43</t>
  </si>
  <si>
    <t>THARIPURA MUSS, S.R.PATNA TQ, MANDYA DISTRICT</t>
  </si>
  <si>
    <t>MUSS-N-44</t>
  </si>
  <si>
    <t>CHINAKURULI MUSS, PANDAVAPURA TQ, MANDYA DISTRICT</t>
  </si>
  <si>
    <t>MUSS-N-45</t>
  </si>
  <si>
    <t>JAKKANAHALLY MUSS, PANDAVAPURA TQ, MANDYA DISTRICT</t>
  </si>
  <si>
    <t>MUSS-N-46</t>
  </si>
  <si>
    <t>BANNANGADI MUSS, PANDAVAPUR TQ, MANDYA DISTRICT</t>
  </si>
  <si>
    <t>MUSS-N-47</t>
  </si>
  <si>
    <t>MAHADESWARAPURA MUSS, PANDAVAPURA TQ, MANDYA DISTRICT</t>
  </si>
  <si>
    <t>MUSS-N-48</t>
  </si>
  <si>
    <t>PANDAVAPURA TOWN MUSS, PANDAVAPURA TQ, MANDYA DISTRICT</t>
  </si>
  <si>
    <t>MUSS-N-49</t>
  </si>
  <si>
    <t>ADDIHALLY MUSS, NAGAMANGALA TQ, MANDYA DISTRICT</t>
  </si>
  <si>
    <t>MUSS-N-50</t>
  </si>
  <si>
    <t>B.G.NAGARA MUSS, NAGAMANGALA TQ, MANDYA DISTRICT</t>
  </si>
  <si>
    <t>MUSS-N-51</t>
  </si>
  <si>
    <t>GUDDENAHALLY MUSS, NAGAMANGALA TQ, MANDYA DISTRICT</t>
  </si>
  <si>
    <t>MUSS-N-52</t>
  </si>
  <si>
    <t>HARADANAHALLY MUSS, NAGAMANGALA TQ, MANDYA DISTRICT</t>
  </si>
  <si>
    <t>MUSS-N-53</t>
  </si>
  <si>
    <t>ADICHUNCHANAGIRI MUSS, NAGAMANGALA TQ, MANDYA DISTRICT</t>
  </si>
  <si>
    <t>MUSS-N-54</t>
  </si>
  <si>
    <t>NAGAMANGALA TOWN MUSS, MANDYA DISTRICT</t>
  </si>
  <si>
    <t>MUSS-N-55</t>
  </si>
  <si>
    <t>AKKIHEBBAL MUSS, K.R.PET TQ, MANDYA DISTRICT</t>
  </si>
  <si>
    <t>MUSS-N-56</t>
  </si>
  <si>
    <t>ANEGOLA MUSS, K.R.PET TQ, MANDYA DISTRICT</t>
  </si>
  <si>
    <t>MUSS-N-57</t>
  </si>
  <si>
    <t>BOOKANAKERE MUSS, K.R.PET TQ, MANDYA DISTRICT</t>
  </si>
  <si>
    <t>MUSS-N-58</t>
  </si>
  <si>
    <t>KIKKERI MUSS, K.R.PET TQ, MANDYA DISTRICT</t>
  </si>
  <si>
    <t>MUSS-N-59</t>
  </si>
  <si>
    <t>K.R.PET TOWN MUSS, K.R.PET TQ, MANDYA DISTRICT</t>
  </si>
  <si>
    <t>MUSS-N-60</t>
  </si>
  <si>
    <t>SANTHEBACHAHALLY MUSS, K.R.PET TQ, MANDYA DISTRICT</t>
  </si>
  <si>
    <t>MUSS-N-61</t>
  </si>
  <si>
    <t>SHEELANERE MUSS, K.R.PET TQ, MANDYA DISTRICT</t>
  </si>
  <si>
    <t>MUSS-N-62</t>
  </si>
  <si>
    <t>HADLI VILLAGE, MALAVALLI TQ, MANDYA DISTRICT</t>
  </si>
  <si>
    <t>MUSS-N-63</t>
  </si>
  <si>
    <t>GAMANAHALLI VILLAGE, SR PATNA, MANDYA DISTRICT.</t>
  </si>
  <si>
    <t>MUSS-N-64</t>
  </si>
  <si>
    <t>V.C FARM, MANDYA</t>
  </si>
  <si>
    <t>MUSS-N-65</t>
  </si>
  <si>
    <t>KADABALLI VILLAGE, NAGAMANGALA TQ, MANDYA DISTRICT.</t>
  </si>
  <si>
    <t>MUSS-N-66</t>
  </si>
  <si>
    <t>DODDA BYADARAHALLI, PANDAVAPURA TQ, MANDYA  DIST</t>
  </si>
  <si>
    <t>MUSS-N-67</t>
  </si>
  <si>
    <t>YETHAMBADI, MALAVALLI TQ , MANDYA DIST</t>
  </si>
  <si>
    <t>MUSS-N-68</t>
  </si>
  <si>
    <t>MANDAGERE, K.R.PETE TQ, MANDYA DIST.</t>
  </si>
  <si>
    <t>MUSS-N-69</t>
  </si>
  <si>
    <t>BHOGADI MUSS, NAGAMANGALA TALUK, MANDYA DISTRICT</t>
  </si>
  <si>
    <t>MUSS-N-70</t>
  </si>
  <si>
    <t>GANJIGERE MUSS, K.R.PET TALUK, MANDYA DISTRICT</t>
  </si>
  <si>
    <t>MUSS-N-71</t>
  </si>
  <si>
    <t>KRISHNAPURA MUSS, K.R.PET TALUK, MANDYA DISTRICT</t>
  </si>
  <si>
    <t>Solar</t>
  </si>
  <si>
    <t>MSB-1</t>
  </si>
  <si>
    <t>MSB-2</t>
  </si>
  <si>
    <t>MSB-3</t>
  </si>
  <si>
    <t>MSB-4</t>
  </si>
  <si>
    <t>MSB-5</t>
  </si>
  <si>
    <t>MSB-6</t>
  </si>
  <si>
    <t>MSB-7</t>
  </si>
  <si>
    <t>MSB-11</t>
  </si>
  <si>
    <t>MYS N-1</t>
  </si>
  <si>
    <t>3 X 1600</t>
  </si>
  <si>
    <t xml:space="preserve">MP </t>
  </si>
  <si>
    <t>MYS N-2</t>
  </si>
  <si>
    <t xml:space="preserve">1 X 25000, 11 kV </t>
  </si>
  <si>
    <t>1 X25000 &amp; 
1 X 20000, 66/11 kV</t>
  </si>
  <si>
    <t/>
  </si>
  <si>
    <t>1 X 20000, 11kV</t>
  </si>
  <si>
    <t>1X 2500, 415V</t>
  </si>
  <si>
    <t>MYS N-3</t>
  </si>
  <si>
    <t>3 X 1250</t>
  </si>
  <si>
    <t>MYS N-4</t>
  </si>
  <si>
    <t>MYS N-5</t>
  </si>
  <si>
    <t>20000 66/11 kV</t>
  </si>
  <si>
    <t>MYS N-6</t>
  </si>
  <si>
    <t>MYS N-7</t>
  </si>
  <si>
    <t>MYS N-8</t>
  </si>
  <si>
    <t>2x250</t>
  </si>
  <si>
    <t>MYS N-9</t>
  </si>
  <si>
    <t>1X630</t>
  </si>
  <si>
    <t>NHT-1</t>
  </si>
  <si>
    <t>A.P.M.C.  BANDIPALYA, NANJANAGUD ROAD, MYSURU-570025</t>
  </si>
  <si>
    <t>2 * 315 &amp;   1 *100</t>
  </si>
  <si>
    <t>NHT-2</t>
  </si>
  <si>
    <t>BRAKES INDIA LTD, NO 3A, KIADB INDUSTRIAL AREA, NANJANAGUD, MYSURU DISTRICT-571302</t>
  </si>
  <si>
    <t>1 * 1000 &amp; 2 * 500</t>
  </si>
  <si>
    <t>NHT-3</t>
  </si>
  <si>
    <t>FLAIR GARMENTS (P) LTD, NO 65-71, THANDYA INDUSTRIAL AREA, THANDAVAPUR, NANJANAGUD TQ, MYSURU DISTRICT-571302</t>
  </si>
  <si>
    <t>1 *1600</t>
  </si>
  <si>
    <t>NHT-4</t>
  </si>
  <si>
    <t>GEMINI DISTILLARIES (P) LTD, POST BOX NO 18, 3RD K.M, CHAMARAJANAGARA ROAD, NANJANAGUD TQ, MYSURU DISTRICT- 571301</t>
  </si>
  <si>
    <t>NHT-5</t>
  </si>
  <si>
    <t>K .S.I.C SILK WEAVING FACTORY, MANANTHODY ROAD, MYSURU-570008</t>
  </si>
  <si>
    <t>NHT-6</t>
  </si>
  <si>
    <t>THE CHIEF DEVELOPMENT OFFICER, KIADB ZONAL OFFICE, K.R.S. ROAD, METAGALLI, MYSURU-16 (JACKWELL SITE AT MALLANAMOOLE, NANJANAGUD TQ, MYSURU DISTRICT)</t>
  </si>
  <si>
    <t>2 * 630</t>
  </si>
  <si>
    <t>NHT-7</t>
  </si>
  <si>
    <t>K.S.I.C. (SILK FILATURE), T.N.PURA TOWN, T.N.PURA, MYSURU DISTRICT-571124</t>
  </si>
  <si>
    <t>NHT-8</t>
  </si>
  <si>
    <t>AY-JS PAPER RECYCLING (P) LTD, NO 14, KIADB INDUSTRIAL AREA, NANJANAGUD, MYSURU DISTRICT-571302</t>
  </si>
  <si>
    <t>NHT-9</t>
  </si>
  <si>
    <t>THE MANAGAING DIRECTOR, MYMUL, MYSURU DAIRY, SIDDARTHANAGARA, T.N PURA ROAD, MYSURU-570011</t>
  </si>
  <si>
    <t>NHT-10</t>
  </si>
  <si>
    <t>PREMIER TISSUES INDIA LTD, SY.NO. 58 AND 59, RANGANATHAPURA VILLAGE, RANGASAMUDRA, BANNUR HOBLI, T.N.PURA TQ, MYSURU DISTRICT-571101</t>
  </si>
  <si>
    <t>1 * 1600</t>
  </si>
  <si>
    <t>NHT-11</t>
  </si>
  <si>
    <t>RISHI FIBC SOLUTIONS PVT. INDIA LTD., PLOT NO.54 &amp; 55,
KIADB INDUSTRIAL AREA,
NANJANGUD.</t>
  </si>
  <si>
    <t>NHT-12</t>
  </si>
  <si>
    <t>RAJASHIL PAPER MILLS(P) LTD, PLOT NO.6A, KIADB INDUSTRIAL AREA, NANJANAGUD, MYSURU DISTRICT-571302</t>
  </si>
  <si>
    <t>1 * 1000 &amp; 1 * 750</t>
  </si>
  <si>
    <t>NHT-13</t>
  </si>
  <si>
    <t xml:space="preserve">AVS AGRO INDUSTRIES &amp; COLD STORAGE, PLOT NO. 43-P, KIADB INDUSTRIAL AREA, KADAKOLA,
MYSURU.
</t>
  </si>
  <si>
    <t>NHT-14</t>
  </si>
  <si>
    <t>THE EXECUTIVE OFFICER, SRI KANTESHWARA SWAMY TEMPLE,  NANJANAGUD TOWN, MYSURU DISTRICT-571302</t>
  </si>
  <si>
    <t>NHT-15</t>
  </si>
  <si>
    <t>THE AEE,WATER SUPPLY AND UGD SUB DIVISION, VANIVILASA WATER WORKS, YADAVAGIRI, MYSURU-570020 (S.T.P.AT KESARE VILLAGE, BANGALORE-MYSURU ROAD, MYSURU)</t>
  </si>
  <si>
    <t>NHT-16</t>
  </si>
  <si>
    <t>THE AEE, ELECTRICAL MAINTENANCE SUB DIVISION, MYSURU PALACE BOARD, MYSURU PALACE, MYSURU-570001 (OLD HT)</t>
  </si>
  <si>
    <t>2 * 1000, 2 * 100 &amp; 1 * 25</t>
  </si>
  <si>
    <t>NHT-17</t>
  </si>
  <si>
    <t>A T C BEVERAGES (P) LTD, P.B.NO 13, PLOT NO 11B AND 11C, KIADB INDUSTRIAL AREA, NANJANAGUD, MYSURU DISTRICT-571302</t>
  </si>
  <si>
    <t>1 * 2000</t>
  </si>
  <si>
    <t>NHT-18</t>
  </si>
  <si>
    <t>CHAMUNDI DISTILLARIES (P) LTD, BANNUR- MALAVALLI ROAD, MALIYUR VILLAGE, BANNUR HOBLI, T.N PURA TQ, MYSURU DISTRICT- 571101</t>
  </si>
  <si>
    <t>1 * 300</t>
  </si>
  <si>
    <t>NHT-19</t>
  </si>
  <si>
    <t>MARIYAM AGRO INDUSTRIES, 10TH K.M., MYSURU-OOTY ROAD, KADAKOLA POST, MYSURU TQ, MYSURU DISTRICT-571311</t>
  </si>
  <si>
    <t>NHT-20</t>
  </si>
  <si>
    <t>RAMAN FIBRE SCIENCE (P) LTD, SY NO.38, K.N.HUNDI ,12TH K.M. MYSURU-OOTY ROAD, KADAKOLA POST, MYSURU-571311</t>
  </si>
  <si>
    <t>NHT-21</t>
  </si>
  <si>
    <t>S.P.R.DISTILLERIES PRIVATE LIMITED, MALIYUR VILLAGE. BANNUR HOBLI, T.N.PURA TALUK, MYSURU DISTRICT</t>
  </si>
  <si>
    <t>NHT-22</t>
  </si>
  <si>
    <t>ZENITH TEXTILES, NO 13A, 13B, 13C, KIADB INDUSTRIAL AREA, NANJANAGUD, MYSURU DISTRICT- 571302</t>
  </si>
  <si>
    <t>1 * 1250</t>
  </si>
  <si>
    <t>NHT-23</t>
  </si>
  <si>
    <t>COLUMBIA ASIA HOSPITAL (P) LTD, SY NO 85/1, 85/2, 86/1, 86/2, BELAVATTA VILLAGE, BANGALORE- MYSURU ROAD, MYSURU-570003</t>
  </si>
  <si>
    <t>NHT-24</t>
  </si>
  <si>
    <t>THE AEE, CAUVERY NEERAVARI NIGAMA LTD, T.N.PURA @ BANNAHALLI HUNDI LIFT IRRIGATION SCHEME, NEAR THAYUR, T.N.PURA TQ, MYSURU DISTRICT-571124</t>
  </si>
  <si>
    <t>1 * 2500  &amp; 1 * 100</t>
  </si>
  <si>
    <t>NHT-25</t>
  </si>
  <si>
    <t>THE AEE,WATER SUPPLY AND UGD SUB DIVISION, VANIVILASA WATER WORKS, YADAVAGIRI, MYSURU-570020 (S.T.P.AT VIDYARANYAPURUM, NANJANAGUD ROAD, MYSURU)</t>
  </si>
  <si>
    <t>NHT-26</t>
  </si>
  <si>
    <t>VARAKOD PAPER AND BOARDS (P) LTD, 13TH K.M., VARAKOD VILLAGE, T.N.PURA ROAD, MYSURU TQ-570010</t>
  </si>
  <si>
    <t>NHT-27</t>
  </si>
  <si>
    <t>THE AEE, MINOR IRRIGATION SUB DIVISION, NEAR PWD OFFICE, VINOBHA ROAD, MYSURU-570001 (L.I.S.AT MUDUKUTHORE VILLAGE, T.N.PURA TQ, MYSURU DISTRICT)</t>
  </si>
  <si>
    <t>NHT-28</t>
  </si>
  <si>
    <t>IAH TOWERS, BHARATI AIRTEL LTD, NO 14/5, G,1ST, 2ND FOOR, J.L.B.ROAD, LAXMIPURUM, MYSURU- 570004</t>
  </si>
  <si>
    <t>NHT-29</t>
  </si>
  <si>
    <t>THE DC, KSRTC @ KSRTC MAIN BUS STAND, NILAGIRI ROAD, MYSURU</t>
  </si>
  <si>
    <t>4 * 500</t>
  </si>
  <si>
    <t>NHT-30</t>
  </si>
  <si>
    <t>J.P.PALACE HOTEL, C/O BINDU CONSTRUCTIONS, NO.3, ABBA ROAD, NAZARBAD, LASHKAR MOHALLA, MYSURU</t>
  </si>
  <si>
    <t>NHT-31</t>
  </si>
  <si>
    <t>PATTABHI ENTERPRISES, NO. 166/C, RAMAVILASA ROAD, MYSURU-24</t>
  </si>
  <si>
    <t>NHT-32</t>
  </si>
  <si>
    <t>THE DIVISIONAL CONTROLLER, KSRTC, NELSON MANDELA ROAD, @ KSRTC RURAL &amp; CITY DEPOT, MYSURU</t>
  </si>
  <si>
    <t>NHT-33</t>
  </si>
  <si>
    <t>ALPINE WINERIES (P) LIMITED, HOLESALU VILLAGE, KAVERIPURA POST, TALAKAD, T.N.PURA TALUK</t>
  </si>
  <si>
    <t>1 * 990</t>
  </si>
  <si>
    <t>NHT-34</t>
  </si>
  <si>
    <t>GANESH RICE MILL, S.R.PATNA ROAD, BANNUR, T.N.PURA TALUK.</t>
  </si>
  <si>
    <t>NHT-35</t>
  </si>
  <si>
    <t>THE SUPERINTENDENT, JSS MEDICAL COLLEGE, BANNIMANTAP, MYSURU</t>
  </si>
  <si>
    <t>NHT-36</t>
  </si>
  <si>
    <t>AUTOLIV INDIA PVT. LIMITED, PLOT NO:44, KIADB INDUSTRIAL AREA, KADAKOLA, MYSURU TALUK.</t>
  </si>
  <si>
    <t>1 * 1600 &amp; 1 * 400</t>
  </si>
  <si>
    <t>NHT-37</t>
  </si>
  <si>
    <t>UB LIMITED, THANDYA INDUSTRIAL AREA, NANJANGUD TALUK, MYSURU DISTICT.</t>
  </si>
  <si>
    <t>NHT-38</t>
  </si>
  <si>
    <t>SUNDARAM AUTO COMPONENTS, TVS MOTOR COMPANY LIMITED, ANCILLARY UNITS COMPLEX, BYATHAHALLY, KADAKOLA, MYSURU TALUK &amp; DIST.</t>
  </si>
  <si>
    <t>NHT-39</t>
  </si>
  <si>
    <t>M/S  VRL MEDIA LTD , NO:436 (OLD NO:16), SIDDALINGAPURA, BM ROAD, MYSURU</t>
  </si>
  <si>
    <t>NHT-40</t>
  </si>
  <si>
    <t xml:space="preserve">M/S RADICO KHAITAN LIMITED,
LESSEE OF YEZDI DISTILLERIES,
NO:140 &amp; 143, BANNIMANTAP LAYOUT,
MYSURU.
</t>
  </si>
  <si>
    <t>NHT-41</t>
  </si>
  <si>
    <t>M/S VEEKESY SANDALS, NANJANGUD, MYSURU DIST</t>
  </si>
  <si>
    <t>NHT-42</t>
  </si>
  <si>
    <t>M/S NARAYANA HRUDAYALAYA, DEVNOOR 3rd STAGE, MYSURU</t>
  </si>
  <si>
    <t>NHT-43</t>
  </si>
  <si>
    <t>THE EXECUTIVE  ENGINEER, K.U.W.S. &amp; D.B, MYSURU (HT FOR W/S @ BIDARAGODU, NANJANGUD TQ)</t>
  </si>
  <si>
    <t>3 * 750 &amp; 1 * 250</t>
  </si>
  <si>
    <t>NHT-44</t>
  </si>
  <si>
    <t>EXECUTIVE  ENGINEER, K.U.W.S &amp; D.B, MYSURU (HT FOR W/S @  KEMBALU, NANJANGUD TQ)</t>
  </si>
  <si>
    <t>3 * 630</t>
  </si>
  <si>
    <t>NHT-45</t>
  </si>
  <si>
    <t>M/S A.S.RICE INDUSTRIES, CHOWHALLY, T.N.PURA, MYSURU DISTRICT.</t>
  </si>
  <si>
    <t>NHT-46</t>
  </si>
  <si>
    <t>ITC LIMITED, FOOD DIVISION, IMMAVU VLLAGE, CHIKKAIANA CHATRA HOBLI, NANJAGUD</t>
  </si>
  <si>
    <t>1*2000</t>
  </si>
  <si>
    <t>NHT-47</t>
  </si>
  <si>
    <t>RAY HANS LUMINARES PVT LTD, PLOT NO: 50, KIADB INDUSTRIAL AREA, NANJANGUD MYSURU</t>
  </si>
  <si>
    <t>NHT-48</t>
  </si>
  <si>
    <t>SEIREN INDIA PVT LTD, PLOT NO: 19 TO 25, 32 &amp; 33, KIADB INDUSTRIAL AREA, KADAKOLA, MYSURU TALUK</t>
  </si>
  <si>
    <t>NHT-49</t>
  </si>
  <si>
    <t>TB KAWASHIMA AUTOMOTIVE TEXTILE INDIA PVT LTD, SY NO 41,42,43 KADAKOLA INDUSTRIAL AREA, KIADB, KADAKOLA, MYSURU TALUK.</t>
  </si>
  <si>
    <t>NHT-50</t>
  </si>
  <si>
    <t>THE DIRECTOR, KARNATAKA POLICE ACADEMY, MYSURU</t>
  </si>
  <si>
    <t>NHT-51</t>
  </si>
  <si>
    <t xml:space="preserve">M/S SRI. MAHADESHWARA AGRO RICE TECH, KIRAGASOOR VILLAGE,T.N.PURA TQ, MYSURU DIST.  </t>
  </si>
  <si>
    <t>NHT-52</t>
  </si>
  <si>
    <t>SRI RAJESH KUMAR AGARWAL, M/S SRI GANAPATHI STONES, SY NO. 347/4, IMMAVU VILLAGE, THANDYA INDUSTRIAL AREA, THANDAVAPURA, NANJANGUD TALUK, MYSURU DISTRICT</t>
  </si>
  <si>
    <t>NHT-53</t>
  </si>
  <si>
    <t>MYSURU FLOUR MILLS PVT LTD., #32K, 2ND STAGE,, INDUSTRIAL SUBURB (VISHWESHWARA NAGAR), MYSURU SOUTH, MYSURU-570008.</t>
  </si>
  <si>
    <t>NHT-54</t>
  </si>
  <si>
    <t>HARITA FEHRER LIMITED,      SURVEY NO:209-P, 268/2P, 224/2P, 224/1P, PLOT NO:40, KADAKOLA INDUSTRIAL AREA, MYSURU</t>
  </si>
  <si>
    <t>NHT-55</t>
  </si>
  <si>
    <t xml:space="preserve">M/S VINAYAKA RICE MILL, PLOT NO: 77, KIADB INDUSTRIAL AREA,  NANJANGUD TQ, MYSURU DISTRICT.
</t>
  </si>
  <si>
    <t>NHT-56</t>
  </si>
  <si>
    <t>GRAMOX PAPER &amp; BOARDS LTD, UNIT-11, BANCHALLI HUNDI VILLAGE, THANDAVAPURA POST, NANJANGUD TQ, MYSURU DISTRICT</t>
  </si>
  <si>
    <t>NHT-57</t>
  </si>
  <si>
    <t>SEQUENT SCIENTIFIC LIMITED, 252, 223, 265, THOREMAVU LIMITS, THANDYA INDUSTRIAL AREA, NANJANGUD</t>
  </si>
  <si>
    <t>NHT-58</t>
  </si>
  <si>
    <t>AARBEE BIOMARINE EXTRACTS (P) LTD., THANDYA INDUSTRIAL AREA, THANDAVAPURA, NANJANGUD TQ. MYSURU DISTRICT</t>
  </si>
  <si>
    <t>NHT-59</t>
  </si>
  <si>
    <t>AGRIM AUTOMACH, (SANDHAR AUTOMACH), NO.27, MADARGALLI, KADAKOLA POST, MYSURU</t>
  </si>
  <si>
    <t>NHT-60</t>
  </si>
  <si>
    <t>BANSAL FLOUR MILLS PVT. LTD., 15TH KM, MYSURU-NANJANGUD ROAD, THANDAVAPURA</t>
  </si>
  <si>
    <t>NHT-61</t>
  </si>
  <si>
    <t>THE MEDICAL SUPERINTENDENT, CSI HOLDSWORTH MEMORIAL HOSPITAL, P.B.NO:38, MANDI MOHALLA, MYSURU</t>
  </si>
  <si>
    <t>1 * 250</t>
  </si>
  <si>
    <t>NHT-62</t>
  </si>
  <si>
    <t>GNANA SAROVARA EDUCATIONAL TRUST, 399-406, MYSURU-BANNUR ROAD, MYSURU</t>
  </si>
  <si>
    <t>NHT-63</t>
  </si>
  <si>
    <t>INDUS VALLEY AYRUVEDIC CENTRE, LALITHADRIPURA, MYSURU.</t>
  </si>
  <si>
    <t>NHT-64</t>
  </si>
  <si>
    <t>JWALA MALA ROLLER FLOOR MILL, MANANDVADI ROAD, INDL SUBURB, MYSURU</t>
  </si>
  <si>
    <t>NHT-65</t>
  </si>
  <si>
    <t>L.G.BALAKRISHNA &amp; BROTHERS LTD., NO.24 &amp;26D, 3RD STAGE INDL. SUBURB, MYSURU</t>
  </si>
  <si>
    <t>NHT-66</t>
  </si>
  <si>
    <t>M.N.AGRO INDUSTRIES, GARGESWARI, T.N.PURA TQ.</t>
  </si>
  <si>
    <t>1 * 500 &amp; 1 * 300</t>
  </si>
  <si>
    <t>NHT-67</t>
  </si>
  <si>
    <t>M/S ACADEMY NEWS PAPER PVT. LTD., NO.15C, INDUSTRIAL 'A' LAYOUT, BANNIMANTAP , MYSURU</t>
  </si>
  <si>
    <t>NHT-68</t>
  </si>
  <si>
    <t>MAHESHWARI WOODS (P) LTD., KIADB INDL. AREA, NANJANGUD, MYSURU</t>
  </si>
  <si>
    <t>NHT-69</t>
  </si>
  <si>
    <t>MEDICAL SUPERINTENDENT, K.R.HOSPITAL, SAYYAJI RAO ROAD, MYSURU</t>
  </si>
  <si>
    <t>NHT-70</t>
  </si>
  <si>
    <t>NATIONAL INSTITUTE OF ENGINEERING, MANANDAWADI ROAD, MYSURU</t>
  </si>
  <si>
    <t>NHT-71</t>
  </si>
  <si>
    <t>NATURAL &amp; ESSENTIAL OILS PVT LTD., SY.NO:331, THUMBALA VILLAGE, T.N.PURA TALUK, MYSURU</t>
  </si>
  <si>
    <t>NHT-72</t>
  </si>
  <si>
    <t>NEW HORIZON ENGINEERING, NO: B-3, KSSIDC INDUSTRIAL AREA, NANJANGUD, MYSURU DISTRICT.</t>
  </si>
  <si>
    <t>NHT-73</t>
  </si>
  <si>
    <t>P.R.DEVENDRA GUPTHA, SRI LAKSHMI ENTERPRISES, NANJANGUD ROAD, T.N.PURA, MYSURU DISTRICT.</t>
  </si>
  <si>
    <t>NHT-74</t>
  </si>
  <si>
    <t>PADMINI AROMATIC COMPANY PVT. LTD., 9/A, 9/B, 10, KIADB INDL. AREA NANJANGUD</t>
  </si>
  <si>
    <t>NHT-75</t>
  </si>
  <si>
    <t>RACHANA RUBBERS PVT. LTD., NO.82, P1, KIADB INDL. AREA, NANJANGUD</t>
  </si>
  <si>
    <t>NHT-76</t>
  </si>
  <si>
    <t>PRABHAKAR SHETTY, T.            SOWKAR DURGAPARAMESHWARI FARM, NO:583, HAROHALLI VILLAGE, VARUNA HOBLI, BANNUR ROAD, MYSURU  TALUK &amp; DISTRICT</t>
  </si>
  <si>
    <t>NHT-77</t>
  </si>
  <si>
    <t>RATHI STONE TECH., PLOT NO.4P-II, THANDYA INDL. AREA, NANJANGUD</t>
  </si>
  <si>
    <t>NHT-78</t>
  </si>
  <si>
    <t>SMR RICE MILL, CHAMARAJNAGAR ROAD, T.N.PURA</t>
  </si>
  <si>
    <t>NHT-79</t>
  </si>
  <si>
    <t>SRI GANAPATHI SACHIDANANDA ASHRAMA, AVADOOTHA DATTAPEETA, NO.156/2A, MYSURU-OOTY ROAD, DATTANAGAR, MYSURU</t>
  </si>
  <si>
    <t>NHT-80</t>
  </si>
  <si>
    <t>SRI JAYADEVA INSTITUTE OF CARDIOLOGY, K.R.HOSPITAL CARDIOLOGY BLOCK, RAILWAY STATION ROAD, MYSURU.</t>
  </si>
  <si>
    <t>NHT-81</t>
  </si>
  <si>
    <t>SRI.GANAPATI AGRO INDUSTRIES, SANGAM ROAD, HULLAHALLI VILLAGE, NANJANGUD TALUK, MYSURU</t>
  </si>
  <si>
    <t>NHT-82</t>
  </si>
  <si>
    <t>SRI.JAVID, NO.7, INDUSTRIAL AREA, BANNIMANTAP 'A' LAYOUT, MYSURU</t>
  </si>
  <si>
    <t>NHT-83</t>
  </si>
  <si>
    <t>THE GENERAL MANAGER, LALITH MAHAL PALACE HOTEL, MYSURU-11</t>
  </si>
  <si>
    <t>1 * 315</t>
  </si>
  <si>
    <t>NHT-84</t>
  </si>
  <si>
    <t>ROYAL CARTONS PVT LTD., KIADB INDUSTRIAL AREA, NANJANGUD.</t>
  </si>
  <si>
    <t>NHT-85</t>
  </si>
  <si>
    <t>SRI B.S.RAMESH, NO:1215/A 7 1215/ACH, NEW KANTHARAJ URS ROAD, K.M.PURAM, MYSURU</t>
  </si>
  <si>
    <t>NHT-86</t>
  </si>
  <si>
    <t>SRI GOVINDEGOWDA NO:2928, L-18, L-18/1, BN ROAD, MYSURU</t>
  </si>
  <si>
    <t>NHT-87</t>
  </si>
  <si>
    <t>THE MANAGING DIRECTOR,  D.DEVARAJ URS TRUCK TERMINALS LIMITED, 3RD FLOOR, SHANTINAGAR TTMC ,B, BLOCK, K.H.ROAD, SHANTINAGAR, BANGALORE.      @ SY.NO:112 OF BANDIPALYA AND SY.NO:143/1,2, 144/2 &amp; 145/6 OF MACHANAHALLI, KASABA HOBLI, MYSURU.</t>
  </si>
  <si>
    <t>NHT-88</t>
  </si>
  <si>
    <t>ASIAN POLYMERS, NO:62, BANNIMANTAP 'A' LAYOUT, INDUSTRIAL AREA, MYSURU</t>
  </si>
  <si>
    <t>NHT-89</t>
  </si>
  <si>
    <t>THE EXECUTIVE ENGINEER, PANCHAYATH RAJ ENGINEERING DIVISION, MANDYA. INSTALLATION AT WATER TREATMENT PLANT, MUDUKUTHORE, T.NARASIPURA TALUK, MYSURU DISTRICT</t>
  </si>
  <si>
    <t>NHT-90</t>
  </si>
  <si>
    <t>THE EXECUTIVE ENGINER, KUWS&amp;DB, MYSURU @ GERMAN PRESS RESERVOIR, YARAGANAHALLI, MYSURU.</t>
  </si>
  <si>
    <t>NHT-91</t>
  </si>
  <si>
    <t>SENTHIL KUMAR TEXTILES,NEW SAYYAJIRAO ROAD, MYSURU.</t>
  </si>
  <si>
    <t>NHT-92</t>
  </si>
  <si>
    <t>HECTOR BEVERAGES PRIVATE LIMITED, PLOT NO:8(P) &amp; 9, KADAKOLA INDUSTRIAL AREA, JAYAPURA HOBLI, MYSURU</t>
  </si>
  <si>
    <t>NHT-93</t>
  </si>
  <si>
    <t>RISHI FIBC SOLUTIONS PRIVATE LIMITED, SY.NO:70/1, 70/2, 71/1, 71/2, 71/3, KIADB THANDYA INDUSTRIAL AREA,ADAKANAHALLI VILLAGE, NANJANGUD TALUK, MYSURU DISTRICT.</t>
  </si>
  <si>
    <t>NHT-94</t>
  </si>
  <si>
    <t>THE AEE, MINOR IRRIGATION SUB DIVISION, NEAR PWD OFFICE, VINOBHA ROAD, MYSURU-570001 (L.I.S.AT MUDUKUTHORE 2ND STAGE, T.N.PURA TQ, MYSURU DISTRICT)</t>
  </si>
  <si>
    <t>1 * 800</t>
  </si>
  <si>
    <t>NHT-95</t>
  </si>
  <si>
    <t>THE DEPUTY DIRECTOR, PALACE BOARD, MYSURU</t>
  </si>
  <si>
    <t>NHT-96</t>
  </si>
  <si>
    <t>THE COMMISSIONER, MYSURU CITY CORPORATION, MYSURU @ MBR, DEVANUR, MYSURU.</t>
  </si>
  <si>
    <t>NHT-97</t>
  </si>
  <si>
    <t>PYRAA FLEXI PACK PRIVATE LIMITED, NO:1/1-P, THANDYA INDUSTRIAL AREA, NANJANGUD TALUK, MYSURU DISTRICT</t>
  </si>
  <si>
    <t>NHT-98</t>
  </si>
  <si>
    <t>SHAHI EXPORTS PRIVATE LIMITED, SY.NO:45/4,5, 46/1,2 &amp; 58/2, CHOWHALLI VILLAGE, T.N.PURA TALUK, MYSURU DISTRICT.</t>
  </si>
  <si>
    <t>NHT-99</t>
  </si>
  <si>
    <t>SRI.R.MOHAMMED SAMIUALLA S/O LATE ABDUL RAHIM SAHEB, KAR ENTERPRISES, YEDADORE VILLAGE, GARGESHWARI POST, T.N.PURA TALUK, MYSURU DISTRICT</t>
  </si>
  <si>
    <t>NHT-100</t>
  </si>
  <si>
    <t>BACARDI INDIA PRIVATE LIMITED, 3RD KILOMETRE ROAD, NANJANGUD-CHAMARAJANAGAR ROAD, NANJANGUD 571301.</t>
  </si>
  <si>
    <t>NHT-101</t>
  </si>
  <si>
    <t>THE COMMISSIONER, CITY MUNICIPAL CORPORATION, CHAMARAJANAGAR @ T.N.PURA, MYSURU DISTRICT.</t>
  </si>
  <si>
    <t>NHT-102</t>
  </si>
  <si>
    <t>IAH TOWERS, BHARAT BPO SERVICES LIMITED, LAKSHMIPURAM, MYSURU.</t>
  </si>
  <si>
    <t>NHT-103</t>
  </si>
  <si>
    <t>TVS MOTOR COMPANY, BYATHAHALLI, KADAKOLA POST, MYSURU TALUK.</t>
  </si>
  <si>
    <t>1 * 100</t>
  </si>
  <si>
    <t>NHT-158</t>
  </si>
  <si>
    <t>CHAMUNDESHWARI ENTERPRISES, NO:92/2, RANGANATHAPURA VILLAGE, BANNUR-MYSURU ROAD, BANNUR HOBLI, T.N.PURA TALUK, MYSURU DISTRICT</t>
  </si>
  <si>
    <t>1 *400</t>
  </si>
  <si>
    <t>NHT-171</t>
  </si>
  <si>
    <t>THE SECRETARY,                                  MYSURU RACE CLUB, RACE COURSE ROAD, MYSURU</t>
  </si>
  <si>
    <t>1*160</t>
  </si>
  <si>
    <t>NHT-172</t>
  </si>
  <si>
    <t>THE ADMINISTRATOR, MYSURU RACE CLUB LIMITED, POST BOX NO:11, RACE COURSE ROAD, MYSURU</t>
  </si>
  <si>
    <t>NDG-1</t>
  </si>
  <si>
    <t>THE DISTRICT YOUTH SERVICE AND SPORTS OFFICE, MYSURU DISTRICT, CHAMUNDIVIHAR INDOOR STADIUM, NAZARABAD, MYSURU-570010</t>
  </si>
  <si>
    <t>NDG-2</t>
  </si>
  <si>
    <t>THE CHIEF EXECUTIVE OFFICER, KARNATAKA EXIHIBITION AUTHORITY, AT DODDAKERE MAIDAN, MYSURU-570010</t>
  </si>
  <si>
    <t>NDG-3</t>
  </si>
  <si>
    <t>HOTEL KASTURI BHAVAN, C/O KSRTC BUS STAND, BN ROAD, MYSURU</t>
  </si>
  <si>
    <t>NDG-4</t>
  </si>
  <si>
    <t>MEDALL DIAGNOSTICS, K.R HOSPITAL, MYSURU ( IN KR HOSPITAL HT INSTN)</t>
  </si>
  <si>
    <t>NDG-5</t>
  </si>
  <si>
    <t>M/S J.P.TRADERS, #20, "B" BLOCK, APMC YARD, BANDIPALYA, MYSURU-NANJANGUD ROAD, MYSURU.</t>
  </si>
  <si>
    <t>NDG-6</t>
  </si>
  <si>
    <t>SRI NAGARATHNA INDUSTRIES, NANJANGUD ROAD, T.N.PURA, MYSURU DISTRICT</t>
  </si>
  <si>
    <t>NDG-7</t>
  </si>
  <si>
    <t>M/S  VRL LOGISTICS LTD , NO:436 (OLD NO:16), SIDDALINGAPURA, BM ROAD, MYSURU</t>
  </si>
  <si>
    <t>NDG-8</t>
  </si>
  <si>
    <t>JOY ALLUKKAS INDIA LIMITED,  NO:2928, L-18, L-18/1, BN ROAD, MYSURU</t>
  </si>
  <si>
    <t>NDG-11</t>
  </si>
  <si>
    <t>CSI HOLDSWORTH MEMORIAL HOSPITAL, P.B.NO.38, MANDI MOHALLA ROAD,  MYSURU-1</t>
  </si>
  <si>
    <t>NDG-12</t>
  </si>
  <si>
    <t>RASANDIK AUTO COMPONENTS PVT. LTD., KIADB INDUSTRIAL AREA, NANJANGUD</t>
  </si>
  <si>
    <t>SPT-1</t>
  </si>
  <si>
    <t>SHREE SOMESHWARA THEATRE, M.M ROAD,BANNUR</t>
  </si>
  <si>
    <t>NMSB-1</t>
  </si>
  <si>
    <t xml:space="preserve">THE SECRETARY, 
BRIGADE HORIZON APARTMENT OWNERS ASSOCIATION
BRIGADE HORIZON, SY.NO:28/24, 24C,16/A3 and 16/A4, T.NARASIPURA ROAD,
NAZARBAD MOHALLA,
MYSURU.
</t>
  </si>
  <si>
    <t>NMSB-2</t>
  </si>
  <si>
    <t>THE MANAGER, M/S TRISHUL DEVELOPERS, MITTAL PRIDE, SY.NO:12, H.D.KOTE ROAD, J.P.NAGAR, MYSURU.</t>
  </si>
  <si>
    <t>MUSS-N-1</t>
  </si>
  <si>
    <t>F.T.S. MUSS,MYSURU</t>
  </si>
  <si>
    <t>MUSS-N-2</t>
  </si>
  <si>
    <t>DODDAKERE MAIDAN MUSS,MYSURU</t>
  </si>
  <si>
    <t>MUSS-N-3</t>
  </si>
  <si>
    <t>DEVANOOR MUSS,MYSURU</t>
  </si>
  <si>
    <t>MUSS-N-4</t>
  </si>
  <si>
    <t>MYSURU SOUTH MUSS,MYSURU</t>
  </si>
  <si>
    <t>MUSS-N-5</t>
  </si>
  <si>
    <t>JYOTHINAGARA MUSS,MYSURU</t>
  </si>
  <si>
    <t>MUSS-N-6</t>
  </si>
  <si>
    <t>NANJANAGUD MUSS,MYSURU DISTRICT</t>
  </si>
  <si>
    <t>MUSS-N-7</t>
  </si>
  <si>
    <t>DEVANOOR MUSS,NANJANAGUD TQ,MYSURU DISTRICT</t>
  </si>
  <si>
    <t>MUSS-N-8</t>
  </si>
  <si>
    <t>SUTTHUR MUSS,NANJANAGUD TQ,MYSURU DISTRICT</t>
  </si>
  <si>
    <t>MUSS-N-9</t>
  </si>
  <si>
    <t>SINDHUVALLI MUSS,NANJANAGUD TQ,MYSURU DISTRICT</t>
  </si>
  <si>
    <t>MUSS-N-10</t>
  </si>
  <si>
    <t>MEGALAPUR MUSS,T.N.PURA TQ,MYSURU DISTRICT</t>
  </si>
  <si>
    <t>MUSS-N-11</t>
  </si>
  <si>
    <t>TALAKADU MUSS,T.N.PURA TQ,MYSURU DISTRICT</t>
  </si>
  <si>
    <t>MUSS-N-12</t>
  </si>
  <si>
    <t>MUGOOR MUSS,T.N.PURA TQ,MYSURU DISTRICT</t>
  </si>
  <si>
    <t>MUSS-N-13</t>
  </si>
  <si>
    <t>BANNUR MUSS,T.N.PURA TQ, MYSURU DISTRICT</t>
  </si>
  <si>
    <t>MUSS-N-14</t>
  </si>
  <si>
    <t>T.N.PURA MUSS,T.N.PURA,MYSURU DISTRICT</t>
  </si>
  <si>
    <t>MUSS-N-15</t>
  </si>
  <si>
    <t>HULLAHALLY MUSS, NANJANGUD TALUK, MYSURU DISTRICT.</t>
  </si>
  <si>
    <t>MUSS-N-16</t>
  </si>
  <si>
    <t>BANNIMANTAPA MUSS,MYSURU</t>
  </si>
  <si>
    <t>MUSS-N-17</t>
  </si>
  <si>
    <t>CHIDRAVALLI MUSS, T.N.PURA TALUK, MYSURU DISTRICT</t>
  </si>
  <si>
    <t>MUSS-N-18</t>
  </si>
  <si>
    <t>THANDYA INDUSTRIAL AREA MUSS, NANJANGUD TALUK, MYSURU DISTRICT.</t>
  </si>
  <si>
    <t>MUSS-N-19</t>
  </si>
  <si>
    <t>AYARAHALLI MUSS, MYSURU TALUK, MYSURU DISTRICT</t>
  </si>
  <si>
    <t>MUSS-N-20</t>
  </si>
  <si>
    <t>HURA MUSS, NANJANGUD TALUK, MYSURU DISTRICT</t>
  </si>
  <si>
    <t>MUSS-N-21</t>
  </si>
  <si>
    <t>DOORA MUSS, MYSURU TALUK, MYSURU DISTRICT</t>
  </si>
  <si>
    <t>MUSS-N-72</t>
  </si>
  <si>
    <t>DEVANUR 2ND STAGE, RAJEEVNAGAR, MYSURU TALUK &amp; DISTRICT</t>
  </si>
  <si>
    <t>HTN-1</t>
  </si>
  <si>
    <t>A.L.SHANKAR, HOTEL NILGIRI, NO:L-19, MOHAMMED SAIT BLOCK, GOVT HOUSE ROAD, LASHKAR MOHALLA, MYSURU</t>
  </si>
  <si>
    <t>HTN-2</t>
  </si>
  <si>
    <t>AAK SURYANI, 912, 912/1 &amp;912/A&amp;B, ZOO GARDEN ROAD, NAZARBAD, MYSURU</t>
  </si>
  <si>
    <t>HTN-3</t>
  </si>
  <si>
    <t>M/S SIDDHARTHA RESORTS &amp; FOODS INC, NO:84/77,SY NO:88/C,NEAR INDUSTRIAL AREA,KADAKOLA VILLAGE, JAYAPURA HOBLI, MYSURU DISTRICT &amp; TALUK.</t>
  </si>
  <si>
    <t>HTN-4</t>
  </si>
  <si>
    <t>SRI.P.V.JAYARAM, NO:3,B.B.MILL ROAD, BANNIMANTAP, MYSURU</t>
  </si>
  <si>
    <t>HTN-5</t>
  </si>
  <si>
    <t>ABDUL HAMEED, M/s FIVE STAR PLASTICS, 1/A, C.V.ROAD, BANNIMANTAP, MYSURU</t>
  </si>
  <si>
    <t>HTN-6</t>
  </si>
  <si>
    <t>ABDUL NAZEERSAB STATE INSTITUTE FOR RURAL DEVELOPMENT, LALITH MAHAL ROAD, MYSURU-11</t>
  </si>
  <si>
    <t>HTN-7</t>
  </si>
  <si>
    <t>ACADEMY FOR TECHNICAL &amp; MANAGEMENT EXCELLENCE(ATME), SY.NO:1002/6, HAROHALLI, MYSURU TALUK, MYSURU DISTRICT.</t>
  </si>
  <si>
    <t xml:space="preserve">HTN-8 </t>
  </si>
  <si>
    <t>THE CHIEF OFFICER, TOWN MUNICPAL COUNCIL, GUNDLUPET @ WATER TREATMENT PLANT @ SINDHUVALLI VILLAGE, NANJANGUD</t>
  </si>
  <si>
    <t>HTN-9</t>
  </si>
  <si>
    <t>AKSHAYA, NO.133, NEW NO. K-65, RAMAVILAS ROAD, MYSURU</t>
  </si>
  <si>
    <t>HTN-10</t>
  </si>
  <si>
    <t>SRI BALAJI GRANITS, PLOT NO:6, PART-1, THANDYA INDUSTRIAL AREA, NANJANGUD TALUK, MYSURU DISTRICT</t>
  </si>
  <si>
    <t>HTN-11</t>
  </si>
  <si>
    <t>DAWOODIA INDUSTRIES, YEDATHORE VILLAG, T.NARASIPURA TALUK, MYSURU DISTRICT.</t>
  </si>
  <si>
    <t>HTN-12</t>
  </si>
  <si>
    <t>ANAND TRANSPORT &amp; PRINTERS, 121/1, VINOBHA ROAD, MYSURU</t>
  </si>
  <si>
    <t>HTN-13</t>
  </si>
  <si>
    <t>ANANTH NAGARAJU GUPTHA, NO:2724/B, NEW NO:L-43/B, B.N.ROAD, LASHKAR MOHALLA, MYSURU</t>
  </si>
  <si>
    <t>HTN-14</t>
  </si>
  <si>
    <t>SRI.SHIVAKUMAR, M/S SRI MAHALAKSHMI SWEETS ANNEXE, NO:32/B, 2ND STAGE, INDUSTRIAL SUBURB, MYSURU</t>
  </si>
  <si>
    <t>HTN-15</t>
  </si>
  <si>
    <t>AVANTHA HOLDINGS PVT. Ltd., SPIRULINA BIOTECH DIVISION, KIADB INDL. AREA, NANJANGUD</t>
  </si>
  <si>
    <t>HTN-16</t>
  </si>
  <si>
    <t>AVISHKAR STONES, PLOT NO.14B, THANDYA INDUSTRIAL AREA, NANJANGUD TALUK</t>
  </si>
  <si>
    <t>HTN-17</t>
  </si>
  <si>
    <t>B.A.RICE INDUSTRIES, YEDATHORE, T.NARASIPURA TALUK, MYSURU DISTRICT</t>
  </si>
  <si>
    <t>HTN-18</t>
  </si>
  <si>
    <t>B.S.SWASTIK MINERAL WATER, (SAFEWAY MINERAL WATER)    AIRPORT ROAD, NO.361, BANDIPALYA, MYSURU</t>
  </si>
  <si>
    <t>HTN-19</t>
  </si>
  <si>
    <t>B.V.EKANATH RAI, NO:859, NEW NO:CH-18-20, N.S.ROAD, CHAMARAJA MOHALLA, MYSURU</t>
  </si>
  <si>
    <t>HTN-21</t>
  </si>
  <si>
    <t>SRI.H.S.SHIVANANDA, M/S NANDI INDUSTRIES, NO:45/A, KADAKOLA INDUSTRIAL AREA, MYSURU</t>
  </si>
  <si>
    <t>HTN-22</t>
  </si>
  <si>
    <t>BANNARI AMMAN SUGARS WATER PUMPING STATION, ALAGANCHI VILLAGE, NANJANGUD TQ.</t>
  </si>
  <si>
    <t>HTN-23</t>
  </si>
  <si>
    <t>BEEGEE ASSOCIATES, NO:10,11,12,13 &amp; 14, ASHOKA ROAD, LASHKAR MOHALLA, MYSURU</t>
  </si>
  <si>
    <t>HTN-25</t>
  </si>
  <si>
    <t>BHAIRAVA COMPLEX, NO.1198/CH-6, 6/1, KRISHNAMURTHY PURAM, MYSURU</t>
  </si>
  <si>
    <t>HTN-26</t>
  </si>
  <si>
    <t>BHAVANA DISTRIBUTORS (P) Ltd., NO.16, NEAR TIPPU CIRCLE, MYSURU</t>
  </si>
  <si>
    <t>HTN-27</t>
  </si>
  <si>
    <t>BIBI AYESHA MILLI HOSPITAL, OLD BM ROAD, MYSURU</t>
  </si>
  <si>
    <t>HTN-28</t>
  </si>
  <si>
    <t>SRI.MANOJ.P.KOTHARI, (GALAXY CHOULTRY) SY NO:60/181,144/A,144/E &amp; 144/F, MYSURU BANNUR ROAD, ALANAHALLI VILLAGE, MYSURU</t>
  </si>
  <si>
    <t>HTN-29</t>
  </si>
  <si>
    <t>C.S.AMARNATH, LALITHA JEWELLERY MART, NO:75, 76/1, 304/1, 76/1A &amp; L304/1A, ASHOKA ROAD, LASHKAR MOHALLA, MYSURU</t>
  </si>
  <si>
    <t>HTN-30</t>
  </si>
  <si>
    <t>SRI.A.S.SOMESH, SY NO:18,19,20,21,33,34,35,36,37 &amp; 38, D BLOCK, J.C.NAGAR, MYSURU</t>
  </si>
  <si>
    <t>HTN-31</t>
  </si>
  <si>
    <t>CENTURY GRANITES, NO.69 &amp; 70, KIADB INDL. AREA, NANJANGUD</t>
  </si>
  <si>
    <t>HTN-32</t>
  </si>
  <si>
    <t>THE AEE, ELE S/D, PWD,                                     AT CHAMUNDI GUEST HOUSE, JLBROAD, MYSURU</t>
  </si>
  <si>
    <t>HTN-33</t>
  </si>
  <si>
    <t>CHIEF SUPERINTENDENT , CENTRAL PRISON, N.R.MOHALLA, MYSURU</t>
  </si>
  <si>
    <t>HTN-34</t>
  </si>
  <si>
    <t>CLASSIC GRANIMARMO, PLOT NO.46, KIADB INDL. AREA, NANJANGUD-571302</t>
  </si>
  <si>
    <t>HTN-35</t>
  </si>
  <si>
    <t>THE PLANT ,MANAGER IL &amp; FS, ENVIRONMENTAL INFRASTRUCTURE &amp; SERVICES LIMITED, MCC  SOLID WASTE COMPOSTING PLANT, SEWAGE FARM, INDUSTRIAL SUBURB, MYSURU.</t>
  </si>
  <si>
    <t>HTN-36</t>
  </si>
  <si>
    <t xml:space="preserve">THE HONORARY SECRETARY,
THE COSMOPOLITAN CLUB (REGD.)
DR.S.RADHAKRISHNAN AVENUE,
MYSURU 570 005.
</t>
  </si>
  <si>
    <t>HTN-37</t>
  </si>
  <si>
    <t>SRI.NANJUNDEGOWDA, M/S KANAKA RICE INDUSTRIES,NANJANGUD ROAD,T.N.PURA</t>
  </si>
  <si>
    <t>HTN-38</t>
  </si>
  <si>
    <t>CSI HOLDSWORTH MEMORIAL HOSPITAL, (CHILDREN'S HOSPITAL)P.B.NO.38, MANDI MOHALLA ROAD, MYSURU-1</t>
  </si>
  <si>
    <t>HTN-39</t>
  </si>
  <si>
    <t>SRI.MANOHARLAL JAIN, M/S MAHAVEER INDUSTRIES RICE MILL, CHOWHALLI VILLAGE,HEMMIGE TALAKADU ROAD, T.NARSIPURA TALUK, MYSURU DISTRICT</t>
  </si>
  <si>
    <t>HTN-40</t>
  </si>
  <si>
    <t>THE AEE, ELE S/D PWD,                           DISTRICT &amp; SESSIONS COURT, COURT COMPLEX, CHAMARAJPURAM, MYSURU..</t>
  </si>
  <si>
    <t>2*100</t>
  </si>
  <si>
    <t>HTN-41</t>
  </si>
  <si>
    <t>DURGA RMC HOLLOW BRICKS, SIDDALINGAPURA, RBI POST, MYSURU-BANGALORE ROAD, MYSURU</t>
  </si>
  <si>
    <t>HTN-42</t>
  </si>
  <si>
    <t>DY DEVELOPMENT OFFICER, KIADB, KALLAHALLI PUMP HOUSE, NANJANGUD</t>
  </si>
  <si>
    <t>HTN-43</t>
  </si>
  <si>
    <t>ELKAYEM AUTO AXCILLARIES (PVT) Ltd., SY.NO.96/1, OPP:KPTCL, KADAKOLA, MYSURU</t>
  </si>
  <si>
    <t>HTN-44</t>
  </si>
  <si>
    <t>FATHIMA AGRO INDUSTRIES, RANGAHARHUNDI, BANNUR ROAD, T.N.PURA TQ.</t>
  </si>
  <si>
    <t>HTN-45</t>
  </si>
  <si>
    <t>FRIENDLY MOTORS(I) PVT. Ltd., NO:1126, 16TH CROSS, NEAR NIE COLLEGE, VIDYARANYAPURAM, MYSURU.</t>
  </si>
  <si>
    <t>HTN-46</t>
  </si>
  <si>
    <t>FRIENDLY MOTORS(I) PVT. Ltd., NO. 922/1,CA-6/1, LAXMIPURAM, NEW KANTHRAJ URS ROAD, CHAMARAJ MOHALLA, MYSURU</t>
  </si>
  <si>
    <t>HTN-47</t>
  </si>
  <si>
    <t>PASHUPATHI GRANITES (G.V.K.GRANITES) PLOT NO.14-B, PART-II OF 14-C, THANDYA INDUSTRIAL AREA, NANJANGUD</t>
  </si>
  <si>
    <t>HTN-49</t>
  </si>
  <si>
    <t>DR.K.V.LAKSHMIDEVI, NO:1120/F-58B,1ST MAIN ROAD, VIDYARANYAPURAM, MYSURU</t>
  </si>
  <si>
    <t>HTN-50</t>
  </si>
  <si>
    <t>GOKUL EXPORTS LIMITED, NO:2/A-1, BANNIMANTAP EXTENSION, INDUSTRIAL AREA, MYSURU.</t>
  </si>
  <si>
    <t>HTN-51</t>
  </si>
  <si>
    <t>THE MEDICAL SUPERINTENDENT,  GOVERNMENT HOSPITAL, NANJANGUD, MYSURU DISTRICT.</t>
  </si>
  <si>
    <t>HTN-52</t>
  </si>
  <si>
    <t>THE MEDICAL SUPERINTENDENT,    GOVERNMENT HOSPITAL, T.N.PURA, MYSURU DISTRICT.</t>
  </si>
  <si>
    <t>HTN-53</t>
  </si>
  <si>
    <t>H.M.JAGADEESH, JAGADEESH ENTERPRISES, OPP:RMC YARD, T.N.PURA</t>
  </si>
  <si>
    <t>HTN-54</t>
  </si>
  <si>
    <t>HONORARY SECRETARY, MARIMALLAPPA'S EDUCATION TRUST, SEETHAVILAS ROAD, MYSURU.</t>
  </si>
  <si>
    <t>HTN-55</t>
  </si>
  <si>
    <t>HOTEL ABHISHEK, NO.2930A BANGALORE-NILAGIRI ROAD, MYSURU</t>
  </si>
  <si>
    <t>HTN-56</t>
  </si>
  <si>
    <t>HOTEL BOMBAY TIFFANYS(DELUX LODGE), SAYYAJI RAO ROAD CROSS, MYSURU</t>
  </si>
  <si>
    <t>HTN-57</t>
  </si>
  <si>
    <t>HOTEL GALLERY VIEW, OPP. JAGANMOHAN PALACE, DESIKA ROAD, MYSURU</t>
  </si>
  <si>
    <t>HTN-58</t>
  </si>
  <si>
    <t>THE MANAGER, (HOTEL HIGHWAY)NALPAD RESIDENCY, NEAR BANNIMANTAP, MYSURU</t>
  </si>
  <si>
    <t>HTN-59</t>
  </si>
  <si>
    <t>HOTEL MAHARAJA, MAHARAJA SHOPPING COMPLEX, B.N.ROAD, MYSURU</t>
  </si>
  <si>
    <t>HTN-60</t>
  </si>
  <si>
    <t>HOTEL MAHARAJA, NO.365, J.L.B.ROAD, MYSURU</t>
  </si>
  <si>
    <t>HTN-61</t>
  </si>
  <si>
    <t>HOTEL MARUTHI PALACE, B.N.ROAD, MYSURU</t>
  </si>
  <si>
    <t>HTN-62</t>
  </si>
  <si>
    <t>THE MANAGER, JUNGLE LODGES &amp; RESORTS LIMITED, HOTEL METROPOLE, JLB ROAD, MYSURU</t>
  </si>
  <si>
    <t>HTN-63</t>
  </si>
  <si>
    <t>IMPEX GRANITE Ltd., PLOT NO.1, PART-1, THANDYA INDL. AREA, NANJANGUD TALUK</t>
  </si>
  <si>
    <t>HTN-64</t>
  </si>
  <si>
    <t>THE ASSISTANT EXECUTIVE ENGINEER, MINOR IRRIGATION DEPARTMENT,MYSURU @ MEDANI VILLAGE, T.NARSIPURA</t>
  </si>
  <si>
    <t>HTN-65</t>
  </si>
  <si>
    <t>INDUS GRANITES, THANDYA INDUSTRIAL AREA, THANDAVAPURA, NANJANGUD</t>
  </si>
  <si>
    <t>HTN-66</t>
  </si>
  <si>
    <t>JAI AMBE GRANITES, PLOT NO.3, PARK 4, THANDYA INDL AREA, NANJANGUD, MYSURU DT.</t>
  </si>
  <si>
    <t>HTN-67</t>
  </si>
  <si>
    <t>JAMALIA GRANITES, THANDAVAPURA INDUSTRIAL AREA, THANDAVAPURA, NANJANGUD</t>
  </si>
  <si>
    <t>HTN-68</t>
  </si>
  <si>
    <t>JATIN GRANITES, PLOT NO.21, SY NO 169, KIADB INDL. AREA, NANJANGUD</t>
  </si>
  <si>
    <t>HTN-69</t>
  </si>
  <si>
    <t>JAYACHAMARAJA WADIYAR GOLF CLUB, MAHARANA PRATAP SINGH ROAD, NAZARBAD, MYSURU</t>
  </si>
  <si>
    <t>HTN-70</t>
  </si>
  <si>
    <t>JSS AYURVEDIC HOSPITAL &amp; COLLEGE CAMPUS, ALANAHALLI LAYOUT, NAZARBAD, MYSURU</t>
  </si>
  <si>
    <t>HTN-71</t>
  </si>
  <si>
    <t>JSS COLLEGE OF PHARMACY, S.S.NAGAR, BANNIMANTAP, B'LORE ROAD, MYSURU</t>
  </si>
  <si>
    <t>HTN-72</t>
  </si>
  <si>
    <t>JSS MAHAVIDYAPEETHA BUILDING, RAMANUJA ROAD, MYSURU</t>
  </si>
  <si>
    <t>HTN-73</t>
  </si>
  <si>
    <t xml:space="preserve">SRI BEERAN KOYA, M/S WHITE FORT, NO:30/1A, NEW SAYYAJI RAO ROAD, NEW BAMBOO BAZAR, MYSURU </t>
  </si>
  <si>
    <t>HTN-74</t>
  </si>
  <si>
    <t>JUNNIMAMA JIDDA, 3000/1, 3000/A, 2990-2991-3001, CHURCH ROAD, GOLANDAS STREET, MYSURU</t>
  </si>
  <si>
    <t>HTN-75</t>
  </si>
  <si>
    <t>LAKSHMI STONE INTERNATIONAL, NO.60B, KIADB INDL. AREA, NANJANGUD, MYSURU DISTRICT</t>
  </si>
  <si>
    <t>HTN-76</t>
  </si>
  <si>
    <t>K.N.MALLIKARJUNA, NO.55/3, 55/3A, 55/3B, INDUSTRIAL SUBURB, VIDYARANYAPURAM, MYSURU</t>
  </si>
  <si>
    <t>HTN-77</t>
  </si>
  <si>
    <t>KALAPATHARU HOTEL, HOTEL CRYSTAL PARK-INN, NO.28, NEW NO.2, THEOBALD ROAD,, NAZARBAD, MYSURU</t>
  </si>
  <si>
    <t>HTN-78</t>
  </si>
  <si>
    <t xml:space="preserve">SMT.S.RAJESHWARI,
M/S RAVI CEMENT BRICKS INDUSTRIES,
NO: 21, MANANDAVADI ROAD,
INDUSTRIAL SUBURB, MYSURU. </t>
  </si>
  <si>
    <t>HTN-79</t>
  </si>
  <si>
    <t>KARNATAKA DIAGNOSTICS &amp; RESEARCH SERVICES PVT. Ltd., L25/2A, IRWIN ROAD, MYSURU</t>
  </si>
  <si>
    <t>HTN-81</t>
  </si>
  <si>
    <t>KENZ KARNATAKA POLY INDUSTRIES, NO.89/A, BANNIMANTAP 'A' LAYOUT, MYSURU</t>
  </si>
  <si>
    <t>HTN-82</t>
  </si>
  <si>
    <t>KOTTAKAL ARYA VAIDYASHALA, NO.82-P3, KIADB INDL AREA, NANJANGUD</t>
  </si>
  <si>
    <t>HTN-83</t>
  </si>
  <si>
    <t>SRI SURESH KUMAR S/O DUDARAM, M/S BHARATHI GRANITES, PLOT NO: 60D, KIADB INDUSTRIAL AREA, NANJANGUD TALUK, MYSURU DISTRICT.</t>
  </si>
  <si>
    <t>HTN-84</t>
  </si>
  <si>
    <t>M/S S.R.INDUSTRIES,
SURVEY NO: 57/1 &amp; 57/2,KEELANAPURA VILLAGE, MYSURU.</t>
  </si>
  <si>
    <t>HTN-85</t>
  </si>
  <si>
    <t>LOVELY STONES, (NEW NAME MAHALAKSHMI STONES) PLOT NO.14E-R-11, THANDYA INDUSTRIAL AREA, NANJANGUD TALUK</t>
  </si>
  <si>
    <t>HTN-86</t>
  </si>
  <si>
    <t>M.K.POTHRAJ, NO.124-E &amp; 124-F, D.D.URS ROAD, DEVRAJ MOHALLA, MYSURU</t>
  </si>
  <si>
    <t>HTN-87</t>
  </si>
  <si>
    <t>M.M GRANITES, NO.60-C, NANJANGUD INDL. AREA, NANJANGUD</t>
  </si>
  <si>
    <t>HTN-88</t>
  </si>
  <si>
    <t>SMT.REKHA.C.R., M/S MAYUR POLYPLAST, NO:15, 3208/5M-3, INDUSTRIAL AREA, C.V.ROAD, BANNIMANTAP, MYSURU</t>
  </si>
  <si>
    <t>HTN-89</t>
  </si>
  <si>
    <t>M.RAJENDRA, RAJENDRA KALAMANDIRA, RAMANUJA ROAD, MYSURU.</t>
  </si>
  <si>
    <t>HTN-90</t>
  </si>
  <si>
    <t>MKS HOTEL PRIVATE LIMITED, MAMBALLI.K.PAPEGOWDA S/O KARIGOWDA, NO:138, K-60,138/1K-60/1,139 K-59,139/1,K-59/1,140/1 K-58-1, RAMAVILAS ROAD, K.R.MOHALLA, MYSURU</t>
  </si>
  <si>
    <t>HTN-91</t>
  </si>
  <si>
    <t>M/s SHETTY MANSION, NO.34/2,3,4, RAMA VILAS ROAD, MYSURU</t>
  </si>
  <si>
    <t>HTN-92</t>
  </si>
  <si>
    <t>M/s SUSHRUTHA EYE HOSPITAL, NO.313,DEWANS ROAD, BESIDES MARIMALLAPPAS COLLEGE, MYSURU</t>
  </si>
  <si>
    <t>HTN-93</t>
  </si>
  <si>
    <t>MAA DEVSAR GRANITES, PLOT NO.4, THANDYA INDL. AREA, NANJANGUD TALUK</t>
  </si>
  <si>
    <t>HTN-94</t>
  </si>
  <si>
    <t>SRI.MANOJ SHENOY,
M/S SHUKRA PACKAGING PRIVATE LIMITED, NO: 19/2, 2ND STAGE,
INDUSTRIAL SUBURB, MYSURU.</t>
  </si>
  <si>
    <t>HTN-95</t>
  </si>
  <si>
    <t>MANAGING PARTNER, MYSURU MILLERS, NO:32-H, INDUSTRIAL SUBURB, II STAGE, MYSURU SOUTH.</t>
  </si>
  <si>
    <t>HTN-96</t>
  </si>
  <si>
    <t>MANGALORE GANESH BEEDI WORKS, NO.1, LASHKAR MOHALLA, MYSURU</t>
  </si>
  <si>
    <t>HTN-97</t>
  </si>
  <si>
    <t>MANJUNATHA INDUSTRIES, SRI RAMAPURA EXTENSION, T.N.PURA, MYSURU</t>
  </si>
  <si>
    <t>HTN-98</t>
  </si>
  <si>
    <t>MAYABANDAR DOORS PVT.LTD., NO.92/3, 96, 97, BANNUR ROAD, BHUGATHAGALLY, MYSURU TQ.</t>
  </si>
  <si>
    <t>HTN-99</t>
  </si>
  <si>
    <t>MECHTRONICS, UNIT-III, THANDYA INL. AREA, NANJANGUD</t>
  </si>
  <si>
    <t>HTN-100</t>
  </si>
  <si>
    <t xml:space="preserve">THE REGIONAL TRANSPORT OFFICER (RTO EAST), CADT-1, DEVANURU 3RD STAGE, MYSURU. </t>
  </si>
  <si>
    <t>HTN-101</t>
  </si>
  <si>
    <t>MEENAKSHI STONES,SY.NO:123, PLOT NO:3-P-II, THANDYA INDUSTRIAL AREA, CHIKKAIAHANACHATRA HOBLI, NANJANGUD TALUK, MYSURU DISTRICT.</t>
  </si>
  <si>
    <t>HTN-102</t>
  </si>
  <si>
    <t>MR.M.C.THEERTHAPPA,SRI SIDHI VINAYAKA TRADING COMPANY,
PLOT NO: 80-81, INDUSTRIAL AREA,NANJANGUD,  MYSURU DISTRICT</t>
  </si>
  <si>
    <t>HTN-103</t>
  </si>
  <si>
    <t>MITTAL STONES, 14/P-III, THANDYA INDL. AREA, NANJANGUD</t>
  </si>
  <si>
    <t>HTN-104</t>
  </si>
  <si>
    <t>MUFFADDAL TIMBER &amp; ALLIED PRODUCTS PVT. Ltd., 101, BHUGATHAGALLI, BANNUR ROAD, MYSURU</t>
  </si>
  <si>
    <t>HTN-105</t>
  </si>
  <si>
    <t>MUSLIMS BOYS ORPHANAGE, NEW SAYYAJI RAO ROAD, MYSURU</t>
  </si>
  <si>
    <t>HTN-106</t>
  </si>
  <si>
    <t>MUSLIMS GIRLS ORPHANAGE, 15TH WEST CROSS, ASHOKA ROAD, MYSURU</t>
  </si>
  <si>
    <t>HTN-107</t>
  </si>
  <si>
    <t>MYSURU CITY CORPORATION, SAYYAJI RAO RAOD, MYSURU.</t>
  </si>
  <si>
    <t>HTN-108</t>
  </si>
  <si>
    <t>M/S PRASADINI ENTERPRISES(P) LTD, HOTEL AIRLINES, NO.1064/16, JAYALAKSHMI VILAS ROAD, CHAMARAJPURAM, MYSURU</t>
  </si>
  <si>
    <t>HTN-109</t>
  </si>
  <si>
    <t>MYSURU HOTEL COMPLEX, BANGALORE NILAGIRIS ROAD, MYSURU</t>
  </si>
  <si>
    <t>HTN-110</t>
  </si>
  <si>
    <t>MYSURU PAINTS &amp; VARNISH Ltd., BANNIMANTAP EXTENSION, MYSURU</t>
  </si>
  <si>
    <t>HTN-112</t>
  </si>
  <si>
    <t>THE EXECUTIVE ENGINEER, MYSURU UNIVERSITY ENGINEERING DIVISION, AT CRAWFORD HALL PREMISES, MYSURU</t>
  </si>
  <si>
    <t>HTN-113</t>
  </si>
  <si>
    <t>N.D.NAGARAJ URS, NO:578/1, D.SUBBAIAH ROAD, K.R.MOHALLA, MYSURU.</t>
  </si>
  <si>
    <t>HTN-114</t>
  </si>
  <si>
    <t>N.RANGA RAO &amp; SONS, M.G.ROAD, MYSURU</t>
  </si>
  <si>
    <t>HTN-115</t>
  </si>
  <si>
    <t>N.RANGA RAO &amp; SONS, NO.108/3, NANJANGUD ROAD, MYSURU</t>
  </si>
  <si>
    <t>HTN-116</t>
  </si>
  <si>
    <t>N.RANGA RAO &amp; SONS, NO.18, 3RD STAGE, VISWESWARANAGAR INDL. SUBURB, MYSURU SOUTH, MYSURU</t>
  </si>
  <si>
    <t>HTN-117</t>
  </si>
  <si>
    <t>N.SETHURAMAN, VASAN EYE CARE HOSPITAL, NO:966/2, CH-3/2, JLB ROAD, LAKSHMIPURAM, MYSURU.</t>
  </si>
  <si>
    <t>HTN-118</t>
  </si>
  <si>
    <t>SRI.M.MAHADEV, NO:2203/58, NEW NO:D-33,SAYYAJI RAO ROAD, NEW BAMBOO BAZAR, MYSURU</t>
  </si>
  <si>
    <t>HTN-119</t>
  </si>
  <si>
    <t xml:space="preserve">SRI.A.GANGADHARA, KRN COMPLEX, NO: 1396 &amp; 1421,  SATHAGALLI LAYOUT, 1ST STAGE,  NAZARBAD MOHALLA,
MYSURU.  </t>
  </si>
  <si>
    <t>HTN-120</t>
  </si>
  <si>
    <t>NAZARBAD MEDICAL SERVICES (p) Ltd., NO.670/B8-1A/N-28-1A, T.N.PURA ROAD, NAZARBAD, MYSURU</t>
  </si>
  <si>
    <t>HTN-121</t>
  </si>
  <si>
    <t>SMT.R.JAYALAKSHMI,
 NO: 16, BANNIMANTAP ‘B’ LAYOUT,
MANDI MOHALLA, MYSURU.</t>
  </si>
  <si>
    <t>HTN-122</t>
  </si>
  <si>
    <t>NIE FOUNDATIONS, DIAMOND JUBLIEE SPORTS COMPLEX, MANANDWADI ROAD, MYSURU</t>
  </si>
  <si>
    <t>HTN-123</t>
  </si>
  <si>
    <t>NIFTY GRANITES, PLOT NO.8, PARK-5, KIADB INDL AREA, NANJANGUD</t>
  </si>
  <si>
    <t>HTN-124</t>
  </si>
  <si>
    <t>NIKHIL SUHAS, NO:3516, M-31, 3516/1, M-31/1, 1ST MAIN ROAD, TILAK NAGAR, MANDI MOHALLA, MYSURU</t>
  </si>
  <si>
    <t>HTN-125</t>
  </si>
  <si>
    <t>NITHYANANDA KALYANA MANTAPA, NO.55/B, VISHWESWARANAGAR, MYSURU</t>
  </si>
  <si>
    <t>HTN-126</t>
  </si>
  <si>
    <t>P.N.VISHWANATH SHETTY, NO.L-351 (NEW NO.451) OPP. CLOCK TOWER, ASHOKA ROAD, MYSURU</t>
  </si>
  <si>
    <t>HTN-127</t>
  </si>
  <si>
    <t>SRI.H.M.NAGESH
M/S VEERABHADRESHWARA RICE MILL, GOVERNMENT HOSPITAL ROAD, T.NARASIPURA,
MYSURU DISTRICT.</t>
  </si>
  <si>
    <t>HTN-128</t>
  </si>
  <si>
    <t xml:space="preserve">SRI C.R.SUNDEEP,
M/S MANNAR SILKS,
#1664, DEVARAJA MOHALLA,
MYSURU.
</t>
  </si>
  <si>
    <t>HTN-129</t>
  </si>
  <si>
    <t xml:space="preserve">SMT. LEKHA W/O H.S.MAHADEVA SWAMY, M/S LAKSHMI STONE CRUSHER, #141/1 &amp; 141/2, KUGALUR VILLAGE, NANJANGUD TALUK, MYSURU DISTRICT.
</t>
  </si>
  <si>
    <t>HTN-130</t>
  </si>
  <si>
    <t xml:space="preserve">SRI.K.CHANDRA BABU,
RAILWAY STATION CIRCLE, JLB ROAD,
MYSURU.
</t>
  </si>
  <si>
    <t>HTN-131</t>
  </si>
  <si>
    <t>MOONSTAR RICE MILLS, N:2, CV ROAD, BANBNIMANTAP EXTENSION, MYSURU</t>
  </si>
  <si>
    <t>HTN-132</t>
  </si>
  <si>
    <t>PRESTIGE GRANITES, PLOT NO.2, PART-1, THANDYA INDL. AREA, NANJANGUD TALUK</t>
  </si>
  <si>
    <t>HTN-133</t>
  </si>
  <si>
    <t>R.K.INDUSTRIES, RANGACHARHUNDI, BANNUR HOBLI, T.N.PURA TQ.</t>
  </si>
  <si>
    <t>HTN-134</t>
  </si>
  <si>
    <t>R.K.S GRANITES, PLOT NO.14-P, THANDYA INDUSTRIAL AREA, NANJANGUD</t>
  </si>
  <si>
    <t>HTN-135</t>
  </si>
  <si>
    <t>VINAYAKA FLOUR MILLS, KHATHA NO:247, BYATHAHALLI VILLAGE, JAYAPURA HOBLI, MYSURU TALUK, MYSURU DISTRICT</t>
  </si>
  <si>
    <t>HTN-136</t>
  </si>
  <si>
    <t>RAINBOW POLYMERS, NO.100, BANNIMANTAP 'A' LAYOUT, INDUSTRIAL AREA, MYSURU</t>
  </si>
  <si>
    <t>HTN-137</t>
  </si>
  <si>
    <t>RAJALAKSHMI RICE MILL, KODAGALLI VILLAGE, BANNUR HOBLI, T.N.PURA TALUK, MYSURU DISTRICT.</t>
  </si>
  <si>
    <t>HTN-138</t>
  </si>
  <si>
    <t>THE SECRETARY,
JNANAVAHINI SHIKSHANA SAMSTHE, SY.NO. 64/3,4,5,6, CHIKKALLI VILLAGE, 
VARUNA HOBLI, MYSURU.</t>
  </si>
  <si>
    <t>HTN-139</t>
  </si>
  <si>
    <t>THE DIRECTOR,
M/S PATHANGE HOTELS PVT. LTD.,
#127, PATHANGE TOWERS,
SHIVARAMPET, MYSURU.</t>
  </si>
  <si>
    <t>HTN-140</t>
  </si>
  <si>
    <t>RIDDHI SIDDHI GRANITES, NO.60/A, NANJANGUD INDL. AREA, MYSURU DISTRICT</t>
  </si>
  <si>
    <t>HTN-141</t>
  </si>
  <si>
    <t>RIFAHUL MUSLIMEEN EDUCATIONAL TRUST, UMAR KHYUM ROAD, UDAYAGIRI, MYSURU</t>
  </si>
  <si>
    <t>HTN-142</t>
  </si>
  <si>
    <t>ROOTS CORPORATION, HOTEL GINGER, NO.675, VASANT MAHALL ROAD, NAZARBAD MOHALLA, MYSURU</t>
  </si>
  <si>
    <t>HTN-143</t>
  </si>
  <si>
    <t>SRI. S.M.SHIVAPRAKASH,
SY.NO. 111, BANDIPALYA VILLAGE, 
MYSURU.</t>
  </si>
  <si>
    <t>HTN-145</t>
  </si>
  <si>
    <t>SAINT JOSEPHS HOSPITAL, BN ROAD, BANNIMANTAP, MYSURU</t>
  </si>
  <si>
    <t>HTN-146</t>
  </si>
  <si>
    <t>SAPNA BOOK HOUSE, NARAYANA SHASTRI ROAD, MYSURU</t>
  </si>
  <si>
    <t>HTN-147</t>
  </si>
  <si>
    <t>SHARADA CYCLE MART, NEAR CLOCK TOWER, MYSURU</t>
  </si>
  <si>
    <t>HTN-148</t>
  </si>
  <si>
    <t>SHARADA VILAS EDUCATIONAL INSTITUTIONS(REGD), K.M.PURAM, MYSURU</t>
  </si>
  <si>
    <t>HTN-149</t>
  </si>
  <si>
    <t>SHEKAVATI GRANITES, 248/142, THANDYA INDL. AREA, NANJANGUD TALUK</t>
  </si>
  <si>
    <t>HTN-150</t>
  </si>
  <si>
    <t>SHREE SRINIVASA INDUSTRIES, NO.3842, ANEGUNDHI ROAD, TILAKNAGAR, MYSURU-15</t>
  </si>
  <si>
    <t>HTN-151</t>
  </si>
  <si>
    <t>SHRI SHYAM GRANITES, PLOT NO.13P, THANDYA INDUSTRIAL AREA, NANJANGUD</t>
  </si>
  <si>
    <t>HTN-152</t>
  </si>
  <si>
    <t>SIDDARTHA RESORTS &amp; FOODS PVT. Ltd., OLIVE GARDEN, NO.295, RANA PRATAP SINGH ROAD, MYSURU</t>
  </si>
  <si>
    <t>HTN-153</t>
  </si>
  <si>
    <t>SILVER TOWER, NO.9/2, NEW NO. L-350, OPP. CLOCK TOWER, ASHOKA ROAD, MYSURU</t>
  </si>
  <si>
    <t>HTN-154</t>
  </si>
  <si>
    <t>SRI RAMAKANTH PANSARI S/O LATE. MADANLAL PANSARI, M/S SRI RAM GRANITES,KALIHUNDI VILLAGE, KASABA HOBLI, NANJANGUD.</t>
  </si>
  <si>
    <t>HTN-155</t>
  </si>
  <si>
    <t>SMT.S.THUNGA BAI, SRI HARI COMPLEX, NO.363, SEETAVILAS ROAD, MYSURU</t>
  </si>
  <si>
    <t>HTN-156</t>
  </si>
  <si>
    <t>SOUTH INDIA PAPER MILLS Ltd., PUMP HOUSE, CHIKKAYANA CHATRA, THANDAVAPURA, NANJANGUD</t>
  </si>
  <si>
    <t>HTN-157</t>
  </si>
  <si>
    <t>S.M.B. ENTERPRISES,
NO:50, MARASE VILLAGE, KASABA HOBLI, MYSURU TALUK &amp; DISTRICT.</t>
  </si>
  <si>
    <t>HTN-158</t>
  </si>
  <si>
    <t>SOUTHERN CO-GEN SYSTEMS (P) Ltd, PLOT NO.5(PART-2), THANDYA INDL. AREA, NANJANGUD TALUK</t>
  </si>
  <si>
    <t>HTN-159</t>
  </si>
  <si>
    <t>SREE MAHADESHWARA RICE MILLS, GOVERNMENT HOSPITAL ROAD, T.N.PURA, MYSURU DISTRICT.</t>
  </si>
  <si>
    <t>HTN-160</t>
  </si>
  <si>
    <t>SREE MAHADESWARA NURSING HOME, NO.7, BUDDHA MARGA, SIDDARTHA LAYOUT, MYSURU</t>
  </si>
  <si>
    <t>HTN-161</t>
  </si>
  <si>
    <t>SRI GANAPATHI SACHIDANANDA ASHRAMA, ARKA GANAPATHI COMPLEX, OOTY ROAD, MYSURU</t>
  </si>
  <si>
    <t>HTN-162</t>
  </si>
  <si>
    <t>SREE NATARAJA PRATHISTANA, NO:140, SREE HOSAMUTT, SHANKARMUTT ROAD, MYSURU</t>
  </si>
  <si>
    <t>HTN-163</t>
  </si>
  <si>
    <t>SRI GURU RESIDENCY</t>
  </si>
  <si>
    <t>HTN-164</t>
  </si>
  <si>
    <t>SRI HARI IYENGAR PLAZA, LAKSHMI VILAS ROAD, NEAR JAGMOHAN PALACE, MYSURU</t>
  </si>
  <si>
    <t>HTN-166</t>
  </si>
  <si>
    <t>SRI KRISHNA GRANITES, 326/3, THANDYA INDL. AREA, NANJANGUD TALUK</t>
  </si>
  <si>
    <t>HTN-167</t>
  </si>
  <si>
    <t>SRI MORARJI DESAI RESIDENTIAL SCHOOL, VARAKOD VILLAGE, T.N.PURA MAIN ROAD, MYSURU DISTRICT.</t>
  </si>
  <si>
    <t>HTN-168</t>
  </si>
  <si>
    <t>SRI RAMAKRISHNA SOAP NUTS, 213 &amp; 214, BANNIMANTAP EXTENSION, MYSURU</t>
  </si>
  <si>
    <t>HTN-169</t>
  </si>
  <si>
    <t>SRI.BADRINARAYAN PRASAD, HOTEL KAVERI PALACE, NO.3149, DAWOOD KHAN STREET, FIVE LIGHT CIRCLE, MYSURU</t>
  </si>
  <si>
    <t>HTN-170</t>
  </si>
  <si>
    <t>SRI.MUNEER AHMED, N.S.FUNCTION HALL, NO.4644, NEW NO.20, SHIVAJI MAIN ROAD, N.R.MOHALLA, MYSURU</t>
  </si>
  <si>
    <t>HTN-171</t>
  </si>
  <si>
    <t>SRI.DHARMASTALA MANJUNATHESWARA EDUCATION SOCIETY, SY.NO.1 &amp; 4, KURUBARAHALLI, CHAMUNDI HILL ROAD, MYSURU</t>
  </si>
  <si>
    <t>HTN-174</t>
  </si>
  <si>
    <t>SRI.K.V.RAVINDRA (MALABAR GOLD)  NO:2927, NEW NO:L-16 &amp; 16/A, OLD BM ROAD, LASHKAR MOHALLA, MYSURU.</t>
  </si>
  <si>
    <t>HTN-175</t>
  </si>
  <si>
    <t>SRI.M.NATARAJAN, YASHODA NATARAJAN KALYANA MANTAPA, NO:32, 2ND STAGE, INDUSTRIAL SUBURB, MYSURU</t>
  </si>
  <si>
    <t>HTN-176</t>
  </si>
  <si>
    <t>SRI.MOHAMMED RASHEED AHMED, GREEN COMPLEX, NO.334/4,5,6, NEW NO.114/3,4,5 &amp; 358, 358/1, K.T.STREET, MYSURU</t>
  </si>
  <si>
    <t>HTN-177</t>
  </si>
  <si>
    <t>SRI.P.DINESH REDDY, PDR ATRIUM, NO.1028/2, 1028/3 &amp; 1023/A, JAYALAKSHMI VILAS ROAD, CHAMARAJAPURAM, MYSURU</t>
  </si>
  <si>
    <t>HTN-178</t>
  </si>
  <si>
    <t>SRI.P.PRADYUMNA KUMAR &amp; SRI ANANTHA SHETTY, NO:371/1, PRETIGE SHOPPING ARCADE, RAMASWAMY CIRCLE, CHAMARAJA DOUBLE ROAD, MYSURU.</t>
  </si>
  <si>
    <t>HTN-179</t>
  </si>
  <si>
    <t>SRIHARI ASSOCIATES, NO:1274/1A, D1, ALAMMA CHOULTRY COMPOUND, SDEWANS ROAD, MYSURU.</t>
  </si>
  <si>
    <t>HTN-180</t>
  </si>
  <si>
    <t>DR.R.SRIDHAR, VAATSALYA HOSPITAL, SITA RANGA HEALTH CARE COMPLEX, NO:1659, N.S.ROAD, LAKSHMIPURAM, MYSURU.</t>
  </si>
  <si>
    <t>HTN-181</t>
  </si>
  <si>
    <t>SUDHAKAR RICE INDUSTRIES, GARGESHWARI, T.N.PURA TALUK, MYSURU DISTRICT.</t>
  </si>
  <si>
    <t>HTN-182</t>
  </si>
  <si>
    <t>SUMANGALI SILKS, 795/6, NEW NO.L-11,12,12/1, OLD BANK ROAD, LASHKAR MOHALLA, GANDHI SQUARE, MYSURU</t>
  </si>
  <si>
    <t>HTN-183</t>
  </si>
  <si>
    <t>SRI RAJSHREE INDUSTRIES, PLOT NO:2, PHASE-2, THANDYA INDUSTRIAL AREA, NANJANGUD TALUK, MYSURU DISTRICT.</t>
  </si>
  <si>
    <t>HTN-184</t>
  </si>
  <si>
    <t>SUPREME PHARMACEUTICALS MYSURU(P) Ltd., NO.73, 74 &amp; 48P, KIADB INDL. AREA, NANJANGUD</t>
  </si>
  <si>
    <t>HTN-185</t>
  </si>
  <si>
    <t>SYNDICATE UDYOG, NO:51, BANNIMANTAP 'A' INDUSTRIAL AREA, MYSURU.</t>
  </si>
  <si>
    <t>HTN-186</t>
  </si>
  <si>
    <t>TALAKADU JALADHAMA RESORTS, HEMMIGE VILLAGE, MUDUKUTHORE, T.N.PURA TALUK</t>
  </si>
  <si>
    <t>HTN-187</t>
  </si>
  <si>
    <t>TATA TELESERVICES Ltd., NEAR FIVE LIGHT CIRCLE, B.N.ROAD, MYSURU</t>
  </si>
  <si>
    <t>HTN-188</t>
  </si>
  <si>
    <t>TECH PRINTS, NO.1057, VISHNUVARDHAN ROAD, CHAMARAPURAM, MYSURU</t>
  </si>
  <si>
    <t>HTN-189</t>
  </si>
  <si>
    <t>TECHTONICS, SY.NO.286-287, BANCHALLIHUNDI, CHIKKAYANA CHATRA HOBLI, THANDAVAPURA, NANJANGUD</t>
  </si>
  <si>
    <t>HTN-190</t>
  </si>
  <si>
    <t>THE AGM, KARNATAKA SOAPS AND DETERGANTS Ltd., SANDALWOOD OIL DIVISION, INDUSTRIAL SUBURB, MYSURU</t>
  </si>
  <si>
    <t>HTN-191</t>
  </si>
  <si>
    <t>JAVID, NO:99, BANNIMANTAP 'A' INDUSTRIAL LAYOUT, MYSURU 570 015.</t>
  </si>
  <si>
    <t>HTN-192</t>
  </si>
  <si>
    <t>THE CEO, MYSURU ZILLA PANCHAYAT, KRISHNARAJA BOULEWARD ROAD, MYSURU</t>
  </si>
  <si>
    <t>HTN-193</t>
  </si>
  <si>
    <t>THE CHIEF OFFICER TOWN MUNICIPALITY, GUNDLAPET @ WATER PUMPING STATION, DEBUR</t>
  </si>
  <si>
    <t>HTN-195</t>
  </si>
  <si>
    <t>THE CHIEF OFFICER TOWN MUNICIPALITY, NANJANGUD@ WATER PUMPING STATION, DEBUR</t>
  </si>
  <si>
    <t>HTN-196</t>
  </si>
  <si>
    <t>THE CHIEF OFFICER, SRI MORARJI DESAI RESIDENTIAL SCHOOL, HOSAKOTE VILLAGE, NANJANGUD TQ., MYSURU DT.</t>
  </si>
  <si>
    <t>HTN-197</t>
  </si>
  <si>
    <t>THE CHIEF OFFICER, TOWN MUNICIPAL PANCHAYAT, BANNUR SEWAGE TREATMENT PLANT, BANNUR</t>
  </si>
  <si>
    <t>HTN-198</t>
  </si>
  <si>
    <t>THE CHIEF OFFICER, TOWN MUNICIPAL PANCHAYAT, WATER PUMPING STATION, BANNUR</t>
  </si>
  <si>
    <t>HTN-199</t>
  </si>
  <si>
    <t>THE DIRECTOR, KARNATAKA POLICE ACADEMY, NAZARBAD, MYSURU</t>
  </si>
  <si>
    <t>HTN-200</t>
  </si>
  <si>
    <t>SRI.H.N.SRIDHAR, SY.NO:587/2, 588/, KESARE VILLGE, MYSURU TALUK &amp; DISTRICT.</t>
  </si>
  <si>
    <t>HTN-201</t>
  </si>
  <si>
    <t>THE DIVISIONAL CONTROLLER, KSRTC, MYSURU CITY TRANSPORT DIVISION, MYSURU.</t>
  </si>
  <si>
    <t>HTN-202</t>
  </si>
  <si>
    <t>THE DIVSIONAL CONTROLLER, KSRTC MYSURU CITY TRANSPORT DIVISION, RS NAIDU NAGAR, MYSURU</t>
  </si>
  <si>
    <t>HTN-203</t>
  </si>
  <si>
    <t>THE EXECUTIVE DIRECTOR, SRI.CHAMUNDESWARI TEMPLE, CHAMUNDI HILLS, MYSURU</t>
  </si>
  <si>
    <t>HTN-204</t>
  </si>
  <si>
    <t>THE EXECUTIVE ENGINEER, MYSURU UNIVERSITY TECHNICAL DIVISION, SARASWATHIPURAM, MYSURU @ PLATINUM JUBILEE HALL, YUVARAJA'S COLLEGE, MYSURU.</t>
  </si>
  <si>
    <t>HTN-206</t>
  </si>
  <si>
    <t>THE GENERAL MANAGER, SOWJANYA CONCRETE PRODUCTS, HALLADAKERI, NANJANGUD</t>
  </si>
  <si>
    <t>HTN-207</t>
  </si>
  <si>
    <t>THE MANAGER PLANET-X, MAHARANA PRATAP SINGH ROAD, NAZARBAD, MYSURU</t>
  </si>
  <si>
    <t>HTN-208</t>
  </si>
  <si>
    <t>THE MANAGER, LIC OF INDIA, BM ROAD, BANNIMANTAP, MYSURU</t>
  </si>
  <si>
    <t>HTN-209</t>
  </si>
  <si>
    <t>THE MANAGER, MADHVESHA ASSOCIATES, MADHVESHA COMPLEX, NO.73, NAZARBAD MAIN ROAD, MYSURU</t>
  </si>
  <si>
    <t>HTN-210</t>
  </si>
  <si>
    <t>THE MANAGER, POLICE KALYANA BHAVAN, LALITHA MAHAL ROAD, MYSURU</t>
  </si>
  <si>
    <t>HTN-211</t>
  </si>
  <si>
    <t>THE MANAGER, SRI KANTEERVA NARASHIMARAJA SPORTS CLUB, LALITH MAHAL ROAD, MYSURU</t>
  </si>
  <si>
    <t>HTN-212</t>
  </si>
  <si>
    <t>THE MANAGER, TAPMCS, BANNIMANTAP, MYSURU</t>
  </si>
  <si>
    <t>HTN-213</t>
  </si>
  <si>
    <t>THE MEDICAL SUPERINTENDENT, CHELUVAMBA HOSPITAL, MYSURU</t>
  </si>
  <si>
    <t>HTN-214</t>
  </si>
  <si>
    <t>SRI SHIVAKUMAR, 1002,1003 &amp; 1003/A,2nd MAIN,4th CROSS,VIDYARANYAPURAM ,MYSURU.</t>
  </si>
  <si>
    <t>HTN-215</t>
  </si>
  <si>
    <t>THE PRINCIPAL, KARNATAKA INSTITUTE OF CO-OPERATIVE MANAGEMENT, SAHAKARA BHAVAN, CHAMARAJA DOUBLE ROAD, MYSURU</t>
  </si>
  <si>
    <t>HTN-216</t>
  </si>
  <si>
    <t>M/S NATURAL GRANITES, PLOT NO:6,P-II, THANDYA INDUSTRIAL AREA, NANJANGUD-571302</t>
  </si>
  <si>
    <t>HTN-217</t>
  </si>
  <si>
    <t xml:space="preserve">THE SECRETARY,
RIFA-HUL-MUSLIMEEN EDUCATIONAL TRUST (REGD), FAROOQIA    DENTAL COLLEGE &amp; HOSPITAL,
UMER KHAYAM ROAD, EIDGAH,
MYSURU 570 021.
</t>
  </si>
  <si>
    <t>HTN-219</t>
  </si>
  <si>
    <t>THOLASI JEWELLARY MART, ASHOKA ROAD, MYSURU</t>
  </si>
  <si>
    <t>HTN-220</t>
  </si>
  <si>
    <t>TINU AGARWAL, BLUE HORSE ROCKS, PLOT NO:11P-2, THANDYA INDUSTRIAL AREA, NANJANGUD TALUK, MYSURU DISTRICT.</t>
  </si>
  <si>
    <t>HTN-221</t>
  </si>
  <si>
    <t>TRIVENI GRANITES, PLOT NO.22, SY.NO 169, KIADB INDL AREA, NANJANGUD, MYSURU DT.</t>
  </si>
  <si>
    <t>HTN-223</t>
  </si>
  <si>
    <t>URSKAR SERVICE CENTER(P) Ltd., NO.11, KANTHARAJ URS ROA, K.M.PURAM, MYSURU</t>
  </si>
  <si>
    <t>HTN-226</t>
  </si>
  <si>
    <t>VIDYAVIKAS EDUCATION TRUST, 127-128, ALANAHALLI, MYSURU-BANNUR ROAD, MYSURU</t>
  </si>
  <si>
    <t>HTN-228</t>
  </si>
  <si>
    <t>ALLIED METAL WORKS, NO:83/B, INDUSTRIAL AREA, BANNIMANTAP 'A' LAYOUT, MYSURU.</t>
  </si>
  <si>
    <t>HTN-229</t>
  </si>
  <si>
    <t>THE TALUK SOCIAL WELFARE OFFICER, NANJANGUD TALUK, MYSURU DISTRICT @ MORARJI DESAI RESIDENTIAL SCHOOL, SINDHUVALLI VILLAGE, NANJANGUD TALUK, MYSURU DISTRICT.</t>
  </si>
  <si>
    <t>HTN-230</t>
  </si>
  <si>
    <t>MYSURU GRANITES, PLOT NO:P-1, THANDYA INDUSTRIAL AREA, NANJANGUD TALUK, MYSURU DISTRICT.</t>
  </si>
  <si>
    <t>HTN-231</t>
  </si>
  <si>
    <t>THE AEE, PANCHAYATH RAJ ENGGG SUBDIVISION, NANJANGUD TALUK, @ ALAMBUR VILLAGE, NANJANGUD TALUK, MYSURU DISTRICT.</t>
  </si>
  <si>
    <t>HTN-232</t>
  </si>
  <si>
    <t>THE AEE, PANCHAYATH RAJ ENGGG SUBDIVISION, NANJANGUD TALUK, @ MAHADEVNAGAR VILLAGE, NANJANGUD TALUK, MYSURU DISTRICT.</t>
  </si>
  <si>
    <t>HTN-234</t>
  </si>
  <si>
    <t>THE MYSURU DIOCESAN SOCIETY, M/S LOYAL WORLD, NO:331/1, NEW NO:L-176/2, BM ROAD, BANNIMANTAP EXTENSION, MYSURU.</t>
  </si>
  <si>
    <t>HTN-235</t>
  </si>
  <si>
    <t>VEEKESY SANDALS (I) PVT Ltd., NO:19 &amp; 20, KIADB INDUSTRIAL AREA, NANJANGUD TALUK, MYSURU DISTRICT.</t>
  </si>
  <si>
    <t>HTN-236</t>
  </si>
  <si>
    <t>THE AEE ELECTRICAL DIVISION, MCC, MYSURU @ KUPPANNA PARK, NAZARBAD, MYSURU</t>
  </si>
  <si>
    <t>HTN-239</t>
  </si>
  <si>
    <t>THE AEE, PANCHAYATH RAJ ENGGG SUBDIVISION, NANJANGUD TALUK, @ CHUNCHANAHALLI VILLAGE, NANJANGUD TALUK, MYSURU DISTRICT.</t>
  </si>
  <si>
    <t>HTN-240</t>
  </si>
  <si>
    <t>SURENDRA ELASTOMERS PVT LTD., SY NO: 51,07, MADARGALLI VILLAGE, KADAKOLA POST, MYSURU TALUK.</t>
  </si>
  <si>
    <t>HTN-242</t>
  </si>
  <si>
    <t>THE EXECUTIVE ENGINEER, PANCHAYATH RAJ ENGINEERING DIVISION, MANDYA.                       INSTALLATION AT WATER TREATMENT PLANT, MUDUKUTHORE, T.NARASIPURA TALUK, MYSURU DISTRICT</t>
  </si>
  <si>
    <t>HTN-244</t>
  </si>
  <si>
    <t>N.R.MANJULA M/S RANGANATH BRIQUITTE, PLOT NO: 115/A, S.NO: 12/A, NANJANGUD INDUSTRIAL AREA, NANJANGUD.</t>
  </si>
  <si>
    <t>HTN-245</t>
  </si>
  <si>
    <t xml:space="preserve">SRI.SIDDARAJU,NO:1071, 4TH CROSS,K.R.HOSPITAL ROAD, MYSURU.
</t>
  </si>
  <si>
    <t>HTN-246</t>
  </si>
  <si>
    <t>K.G.N ASSOCIATES, NO: 375, NEW NO: M-2, 3RD CROSS,K.R.HOSPITAL ROAD, K.T.STREET, MYSURU.</t>
  </si>
  <si>
    <t>HTN-248</t>
  </si>
  <si>
    <t>DELHI PUBLIC SCHOOL, BHUGATHAGALLI VILLAGE,VARUNA HBLI, MYSURU.</t>
  </si>
  <si>
    <t>HTN-249</t>
  </si>
  <si>
    <t>SRI.RAJSHEKAR KOTI, CHIEF EDITOR, ANDOLANA PAPER, NO:32/E, 2ND STAGE, INDUSTRIAL SUBURB, MYSURU.</t>
  </si>
  <si>
    <t>HTN-251</t>
  </si>
  <si>
    <t>THE MANAGER,   M/S GANESH PETROL PUMP, J.L.B.ROAD, MYSURU.</t>
  </si>
  <si>
    <t>HTN-252</t>
  </si>
  <si>
    <t>N.A.RICE INDUSTRIES, NO:398/413, SARAGUR VILLAGE, BILIGERE HOBLI, NANJANGUD TALUK, MYSURU DISTRICT.</t>
  </si>
  <si>
    <t>HTN-253</t>
  </si>
  <si>
    <t>RAHUL DYE STUFF PVT. LTD., PLOT NO:14-C, THANDYA INDUSTRIAL AREA, NANJANGUD.</t>
  </si>
  <si>
    <t>HTN-254</t>
  </si>
  <si>
    <t>SRI HITESH SHAH, M/S RASIK MOTORS, NO:924/1, CH-8/1, NEW KANTHARAJ URS ROAD, CHAMARAJA MOHALLA, MYSURU.</t>
  </si>
  <si>
    <t>HTN-255</t>
  </si>
  <si>
    <t>SRI K.S.ANAND, M/S AISHWARYA MAIZE INDUSTRIES, PLOT NO. 105, KADAKOLA INDUSTRIAL AREA, KADAKOLA, MYSURU TALUK</t>
  </si>
  <si>
    <t>HTN-256</t>
  </si>
  <si>
    <t>TRINETRA GASES, PLOT NO. 104, P2, KADAKOLA INDUSTRIAL AREA, KADAKOLA, MYSURU TALUK.</t>
  </si>
  <si>
    <t>HTN-257</t>
  </si>
  <si>
    <t>AL-ANSAR HEALTH CARE, #3208, SAWDAY ROAD, MOHAMMED SAIT BLOCK, LASHKAR  MOHALLA,  MYSURU.</t>
  </si>
  <si>
    <t>HTN-258</t>
  </si>
  <si>
    <t>SHREE PLASTIC INDUSTRIES, NO. 3208/8A, C.V.ROAD, 2ND WEST CROSS, NEAR GAJANANA RICE MILL, MYSURU.</t>
  </si>
  <si>
    <t>HTN-259</t>
  </si>
  <si>
    <t>SRI.B.N.NATRAJ, #778, ZOO ROAD, NAZRABAD,MYSURU.</t>
  </si>
  <si>
    <t>HTN-260</t>
  </si>
  <si>
    <t>THE TALUK SOCIAL WELFARE OFFICER, KITTUR RANI CHENNAMMA RESIDENTIAL SCHOOL, HURA VILLAGE, NANJANGUD TALUK, MYSURU DISTRICT.</t>
  </si>
  <si>
    <t>HTN-261</t>
  </si>
  <si>
    <t>THE CHIEF CONSERVATOR OF FOREST &amp; EXECUTIVE DIRECTOR, SRI JAYACHAMARAJENDRA ZOOLOGICAL GARDEN, MYSURU-10.</t>
  </si>
  <si>
    <t>HTN-262</t>
  </si>
  <si>
    <t>THE PRESIDENT, GOWDA SARASWATHA BRAHAMANA SABHA, (GOVINDA RAO MEMORIAL HALL), NO. 2250, JLB ROAD, MYSURU.</t>
  </si>
  <si>
    <t>HTN-263</t>
  </si>
  <si>
    <t>THE PRINCIPAL, ST.PHILOMENA'S COLLEGE, MYSURU-BANGALORE ROAD, BANNIMANTAP, MYSURU.</t>
  </si>
  <si>
    <t>HTN-264</t>
  </si>
  <si>
    <t>SRI.N.RENUKAPRASAD S/O H.NANJUNDASWAMY, M/S SRIKANTESHWARA RICE MILL, OPP: TALUK OFFICE ROAD, T.NARASIPURA.</t>
  </si>
  <si>
    <t>HTN-265</t>
  </si>
  <si>
    <t>AEE, ELECTRICAL S/D, KSPHC, NO. 60, RICHMOND ROAD, BANGALORE. CITY POLICE COMMISSIONER OFFICE, MYSURU CITY, NAZARBAD, MYSURU.</t>
  </si>
  <si>
    <t>HTN-266</t>
  </si>
  <si>
    <t xml:space="preserve">C.M.MOHAMMED USMAN, #11, NELSON MANDELA ROAD, BANNIMANTAP 'A' LAYOUT, MYSURU - 15. </t>
  </si>
  <si>
    <t>HTN-267</t>
  </si>
  <si>
    <t>GORAU GRANITES, PLOT NO:68, NANJNAGUD INDUSTRIAL AREA, NANJANGUD TALUK.</t>
  </si>
  <si>
    <t>HTN-268</t>
  </si>
  <si>
    <t>HOTEL MAYURA HOYSALA, A UNIT OF KSTDC, NO:2, JLB ROAD, MYSURU.</t>
  </si>
  <si>
    <t>HTN-271</t>
  </si>
  <si>
    <t>THE SECRETARY, ST.MATTHIA'S HIGHER PRIMARY SCHOOL, BANGALORE-MYSURU ROAD, BANNIMANTAP, MYSURU-570015.</t>
  </si>
  <si>
    <t>HTN-272</t>
  </si>
  <si>
    <t>THE AEE, PWD, MYSURU, GOVERNMENT GUEST HOUSE, NAZARBAD MOHALLA, MYSURU.</t>
  </si>
  <si>
    <t>HTN-273</t>
  </si>
  <si>
    <t>THE PRINCIPAL,, KITTUR RANI CHENNAMMA RESIDENTIAL SCHOOL, KUDLUR, T.NARASIPURA TALUK, MYSURU DISTRICT.</t>
  </si>
  <si>
    <t>HTN-274</t>
  </si>
  <si>
    <t>SRI. SANJAY SINGH, M/S SRI SAY GRANITE, P.MARALLI VILLAGE, DODDAKAVALANDE HOBLI, NANJANGUD TALUK, MYSURU DISTRICT.</t>
  </si>
  <si>
    <t>HTN-275</t>
  </si>
  <si>
    <t>SRI.M.G.GURURAJ, PLOT NO:67/3, N-1/3,VENKATALINGAIAH LAYOUT, VASANTHA MAHAL, NAZARBAD MOHALLA, MYSURU</t>
  </si>
  <si>
    <t>HTN-277</t>
  </si>
  <si>
    <t>SRI.GEORGE.V.PINTO, M/S PREMIERS ILLUMINATIONS, PLOT NO: 102A, SY NO:109/113, KADAKOLA INDUSTRIAL AREA,JAYAPURA HOBLI, MYSURU</t>
  </si>
  <si>
    <t>HTN-278</t>
  </si>
  <si>
    <t>M/S BANNARI AMMAN SUGAR'S LTD,KUNTHUR VILLAGE, KOLLEGAL TALUK, CHAMARAJANAGAR @ TADIMALANGI VILLAGE, T.NARASIPURA</t>
  </si>
  <si>
    <t>HTN-279</t>
  </si>
  <si>
    <t>THE MANAGING DIRECTOR, KARNATAKA STATE CO-OPERATION FISHERY FEDERATION LTD @ NO:37/B, 1ST STAGE, INDUSTRIAL SUBURB, MYSURU</t>
  </si>
  <si>
    <t>HTN-280</t>
  </si>
  <si>
    <t>KAMAL KANT S/O BHEEM SEN, SRI CHAMUNDESHWARI GRANITES, THANDYA INDUSTRIAL AREA, NANJANGUD TALUK, MYSURU DISTRICT,</t>
  </si>
  <si>
    <t>HTN-281</t>
  </si>
  <si>
    <t>DR.V.K.RADHAKRISHNA  NO:1878 (NEW NO:M-7/1, WESLY ROAD, MANDI MOHALLA, MYSURU.</t>
  </si>
  <si>
    <t>HTN-283</t>
  </si>
  <si>
    <t>SMT SARVAMANGALA, (JAL MAHAL PALACE RSORT &amp; SPA)SY.NO:118/1, BHUGATHAGALLI VILLAGE, VARUNA HOBLI, MYSURU TALUK &amp; DISTRICT.</t>
  </si>
  <si>
    <t>HTN-284</t>
  </si>
  <si>
    <t>BASAVARAJU M/S BASAWESHWARA BINNY MODERN RICE MILL. BASAVANAHALLI VILLAGE, BANNUR, MYSURU DISTRICT.</t>
  </si>
  <si>
    <t>HTN-285</t>
  </si>
  <si>
    <t>SRI.K.K.ANIL KUMAR S/O KEMPEGOWDA M/S ANNAPOORNESHWARI AGRO MILL, KODAGALLI VILLAGE, BANNUR HOBLI, T.N.PURA TALUK, MYSURU DISTRICT</t>
  </si>
  <si>
    <t>HTN-286</t>
  </si>
  <si>
    <t>THE COMMISSIONER, MUDA, JLB ROAD,MYSURU</t>
  </si>
  <si>
    <t>HTN-287</t>
  </si>
  <si>
    <t>SMT.KHUTELABI W/O NAZIR AHMED KHAN, M/S ELAHI RICE INDUSTRIES, BEHIND KEB OFFICE, BANNUR, T.N.PURA TALUK, MYSURU DISTRICT</t>
  </si>
  <si>
    <t>HTN-288</t>
  </si>
  <si>
    <t>DR.GANESH, NO:118, GEETHA ROAD, NEAR BALLAL CIRCLE, CHAMARAJAPURAM, MYSURU</t>
  </si>
  <si>
    <t>HTN-289</t>
  </si>
  <si>
    <t>MANJUNATHESWARA PACKAGING &amp; CAMPHOR WORKS, REGENCY THEATRE, NAZARBAD, MYSURU</t>
  </si>
  <si>
    <t>HTN-290</t>
  </si>
  <si>
    <t>THE DIRECTOR &amp; DEAN, MYSURU MEDICAL COLLEGE &amp; RESEARCH INSTITUTE, IRWIN ROAD, MYSURU 570 001.</t>
  </si>
  <si>
    <t>HTN-291</t>
  </si>
  <si>
    <t>SRI. N. GOPALA KRISHNA, M/S BHIMA &amp; BROTHERS JEWELLERS, NO: 221,D-49(OLD), SANTHEPETE, K.R.MOHALLA,MYSURU</t>
  </si>
  <si>
    <t>HTN-292</t>
  </si>
  <si>
    <t>H.S.UDAYASHANKAR, NO: 2919,(L-24),IRWIN ROAD CROSS, HALLADKERI, LASKAR MOHALLA, MYSURU</t>
  </si>
  <si>
    <t>HTN-293</t>
  </si>
  <si>
    <t>SMT.MADHURI MALLINATHA, NO:12/A3-1, 3RD STAGE, INDUSTRIAL SUBURB,MYSURU</t>
  </si>
  <si>
    <t>HTN-294</t>
  </si>
  <si>
    <t>THE MANAGING DIRECTOR,M/S NEST WELL CONSTRUCTION PRIVATE LIMITED,NO: 1498/1,CH-9 &amp; 1498/22-1,             CH-9/1,RAMAIAH ROAD,CHAMARAJA MOHALLA,MYSURU</t>
  </si>
  <si>
    <t>HTN-295</t>
  </si>
  <si>
    <t>THE HEBBAR SREEVAISHBAVASABHA, CH-97/1, 6TH CROSS, K.R.VANUM, MANANDAVADI ROAD,MYSURU</t>
  </si>
  <si>
    <t>HTN-296</t>
  </si>
  <si>
    <t>SRI.M.RAMU,"BTC COLD STORAGE", SY NO: 132/3,THANDAVAPURA VILLAGE, CHIKKAIHNACHATRA HOBLI,NANJANGUD</t>
  </si>
  <si>
    <t>HTN-297</t>
  </si>
  <si>
    <t>THE ASSISTANT EXECUTIVE ENGINEER, MINOR IRRIGATION DEPARTMENT @ TALAKADU 1ST STAGE, T.NARASIPURA</t>
  </si>
  <si>
    <t>HTN-298</t>
  </si>
  <si>
    <t>THE ASSISTANT EXECUTIVE ENGINEER, MINOR IRRIGATION DEPARTMENT @ TALAKADU 2ND  STAGE, T.NARASIPURA</t>
  </si>
  <si>
    <t>HTN-299</t>
  </si>
  <si>
    <t>SRI.DR.K.LAKSHMAN &amp; BROTHER, KANNAN DIAGNOSTIC CENTER, NO: 1484,1320/142,M-55/1 &amp; 2, 4TH CROSS, BENKINAVAB ROAD, MANDI MOHALLA, MYSURU</t>
  </si>
  <si>
    <t>HTN-300</t>
  </si>
  <si>
    <t>THE DIVISIONAL CONTROLLER,
K.S.R.T.C DEPOT-3, BANNIMANTAP,
MYSURU.</t>
  </si>
  <si>
    <t>DGD-1</t>
  </si>
  <si>
    <t>AMOGHA RESIDENCY, IRWIN ROAD, MYSURU</t>
  </si>
  <si>
    <t>DGD-2</t>
  </si>
  <si>
    <t>LEELA NIWAS, BIDARI KRISHNAPPA, BEHIND D D URS ROAD, MYSURU</t>
  </si>
  <si>
    <t>DGD-3</t>
  </si>
  <si>
    <t>R.K.LODGE (ROYAL LODGE), NO.374/375, ASHOKA ROAD, MYSURU</t>
  </si>
  <si>
    <t>DGD-4</t>
  </si>
  <si>
    <t>BASAVANNA &amp; SONS, 137, OLD SANTHETPET, MYSURU</t>
  </si>
  <si>
    <t>DGD-5</t>
  </si>
  <si>
    <t>BHIMA BROTHERS, D.D.URS ROAD, MYSURU</t>
  </si>
  <si>
    <t>DGD-6</t>
  </si>
  <si>
    <t>BRIGADE HABITAT, 995 (12A), DEEWANS ROAD, LAXMIPURAM, MYSURU</t>
  </si>
  <si>
    <t>DGD-7</t>
  </si>
  <si>
    <t>CAFÉ COFFEE DAY, D.D.URS ROAD, MYSURU</t>
  </si>
  <si>
    <t>DGD-8</t>
  </si>
  <si>
    <t>CAPITAL TYRE &amp; RUBBER COMPANY, MYSURU-OOTY ROAD, MYSURU</t>
  </si>
  <si>
    <t>DGD-9</t>
  </si>
  <si>
    <t>CHELUVARAYA SWAMY SAW MILL, TALAKADU, T.N.PURA TALUK, MYSURU DISTRICT</t>
  </si>
  <si>
    <t>DGD-10</t>
  </si>
  <si>
    <t>CHITRAS HOSPITAL, 25/`A, IRWINS ROAD, MYSURU</t>
  </si>
  <si>
    <t>DGD-11</t>
  </si>
  <si>
    <t>CLASSIC COLOR LAB, DEVARAJA URS ROAD, MYSURU</t>
  </si>
  <si>
    <t>DGD-12</t>
  </si>
  <si>
    <t>COTTAGE INDUSTRIES EXPOSITION LIMITED, NO:681, HYDERALI ROAD, NAZARBAD, MYSURU</t>
  </si>
  <si>
    <t>DGD-13</t>
  </si>
  <si>
    <t>SMT.P.BHAVANI, RED LOTUS SERVICE APARTMENTS, NO:1, 'C' BLOCK, NACHANAHALLI, J.P.NAGAR, MYSURU</t>
  </si>
  <si>
    <t>DGD-14</t>
  </si>
  <si>
    <t>Dr.B.S.AJAIKUMAR, NO:12, PARK HOUSE, MIRZA ROAD, NAZARBAD, MYSURU.</t>
  </si>
  <si>
    <t>DGD-15</t>
  </si>
  <si>
    <t>DR.G.RADHAKRISHNAN, AKSHAYA NURSING HOME, NO:1057/1058, KYVALYA MARGA, SIDDARTHA LAYOUT, MYSURU</t>
  </si>
  <si>
    <t>DGD-16</t>
  </si>
  <si>
    <t>DR.ROOPA.J HATKAR, 1075, JP NAGAR, II STAGE, MYSURU</t>
  </si>
  <si>
    <t>DGD-17</t>
  </si>
  <si>
    <t>EXPRESS COLOR LAB, MAHARAJA COMPLEX, BN ROAD, MYSURU</t>
  </si>
  <si>
    <t>DGD-18</t>
  </si>
  <si>
    <t>SRI.HASMUKH JAIN E (GPA HOLDER), PRITHVI PALACE, SRI PARISMAL DAK, LALITHAMAHAL ROAD, NAZARBAD MOHALLA, MYSURU</t>
  </si>
  <si>
    <t>DGD-19</t>
  </si>
  <si>
    <t>ASTRUM VALUE HOMES PVT LTD., SY. NO: 111, BANDIPALYA VILLAGE, KASABA HOBLI, OPP: APMCYARD, MYSURU.</t>
  </si>
  <si>
    <t>DGD-20</t>
  </si>
  <si>
    <t>GAGAN ENTERPRISES, MISTY WOODS APARTMENTS, 25/65A, LALITHAMAHAL ROAD, MYSURU</t>
  </si>
  <si>
    <t>DGD-21</t>
  </si>
  <si>
    <t xml:space="preserve">GANESH MODERN RICE MILL , CHANDRAVADI VILLAGE , HULLHALLI HOBLI, NANJANGUD TALUK, MYSURU DISTRICT                          </t>
  </si>
  <si>
    <t>DGD-22</t>
  </si>
  <si>
    <t>GAYATHRI ENTERPRISES,  NO: 285/F6, UTTARADI MUTT ROAD, 5TH WEST CROSS, MYSURU 570 004.</t>
  </si>
  <si>
    <t>DGD-23</t>
  </si>
  <si>
    <t>GUNAMBA TOWERS, NO.579/2, LAKSHMIPURAM, MYSURU</t>
  </si>
  <si>
    <t>DGD-24</t>
  </si>
  <si>
    <t>HANDICRAFTS EMPORIUM, NO: 1160, RAMSONS HOUSE, OPP: ZOO, MYSURU-10.</t>
  </si>
  <si>
    <t>DGD-25</t>
  </si>
  <si>
    <t>HIFAME PRIVATE LIMITED, NO.69, 2ND STAGE, INDUSTRIAL SUBURB, MYSURU-08</t>
  </si>
  <si>
    <t>DGD-26</t>
  </si>
  <si>
    <t>HOTEL GOVERDHAN, SRI HARSHA ROAD, MYSURU</t>
  </si>
  <si>
    <t>DGD-27</t>
  </si>
  <si>
    <t>M/S RELIANCE CORPORATE IT PARK LIMITED, NO:6, 11TH BLOCK,JSS LAYOUT, RAJKUMAR ROAD,NAZARBAD MOHALLA,MYSURU</t>
  </si>
  <si>
    <t>DGD-28</t>
  </si>
  <si>
    <t>HOTEL SANGEETHA LODGING, 1966, N.S.ROAD, NEAR UDUPI KRISHNA MANDIRA, DEVARAJ MOHALLA, MYSURU</t>
  </si>
  <si>
    <t>DGD-29</t>
  </si>
  <si>
    <t>HOTEL SHRINGAR INTERNATIONAL, NEAR HIGHWAY CIRCLE, BANNIMANTAP, MYSURU</t>
  </si>
  <si>
    <t>DGD-30</t>
  </si>
  <si>
    <t>THE BRANCH MANAGER, M/S SUNDRAM INDUSTRIES (P) LIMITED, NO:45, KIADB KADAKOLA INDUSTRIAL AREA, MYSURU</t>
  </si>
  <si>
    <t>DGD-31</t>
  </si>
  <si>
    <t>MRS KAMALADEVI, "LOGAS HOME WORLD", NO:D-7, NARAYANASHASTRI ROAD, DEVARAJA MOHALLA, MYSURU</t>
  </si>
  <si>
    <t>DGD-32</t>
  </si>
  <si>
    <t>JAGANMOHAN COMFORTS, NO.424, DESIKA ROAD, OPP.JAGANMAHAN PALACE, MYSURU</t>
  </si>
  <si>
    <t>DGD-33</t>
  </si>
  <si>
    <t>JAIN BHAVAN, NO.588(CH-19), DEWAN SHESHADRI IYER ROAD, LAXMIPURAM, MYSURU</t>
  </si>
  <si>
    <t>DGD-34</t>
  </si>
  <si>
    <t>JALARAM WOOD INDUSTRIES, NO:62, 2ND STAGE, INDUSTRIAL SUBURB, MYSURU SOUTH, MYSURU.</t>
  </si>
  <si>
    <t>DGD-35</t>
  </si>
  <si>
    <t>JSS COLLEGE OF ARTS, COMMERCE &amp; SCIENCE, OOTY ROAD, MYSURU</t>
  </si>
  <si>
    <t>DGD-36</t>
  </si>
  <si>
    <t>JSS MAHAVIDYAPEETHA, DASOHA BHAVAN, SUTTUR, NANJANGUD TALUK.</t>
  </si>
  <si>
    <t>DGD-37</t>
  </si>
  <si>
    <t>JSS, GADDIGE PREMISES, SUTTUR, NANJANGUD TQ., MYSURU DT.</t>
  </si>
  <si>
    <t>DGD-38</t>
  </si>
  <si>
    <t>JSS, HOSTEL BUIDING(JSS PUBLIC SCHOOL), SUTTUR, NANJANGUD TQ., MYSURU DT.</t>
  </si>
  <si>
    <t>DGD-39</t>
  </si>
  <si>
    <t>JSSMAHAVIDYAPEETHA, GIRLS HOSTEL, SUTTUR, NANJANGUD TALUK</t>
  </si>
  <si>
    <t>DGD-40</t>
  </si>
  <si>
    <t>JUBILANT LIFE SCIENCES, PLOT NO: 18, 56, 57 &amp; 58, KIADB INDUSTRIAL AREA, NANJANGUD-571302</t>
  </si>
  <si>
    <t>DGD-41</t>
  </si>
  <si>
    <t>SRI.N.NAGARAJ, NO:1021, MANASARA ROAD,ITTIGEGUDU, MYSURU</t>
  </si>
  <si>
    <t>DGD-42</t>
  </si>
  <si>
    <t>KARNATAKA SAREE CENTRE, 955, ZOO  GARDEN MAIN ROAD, INDIRANAGAR, MYSURU</t>
  </si>
  <si>
    <t>DGD-43</t>
  </si>
  <si>
    <t>M/S N.I.KAUVERY C/O HOTEL KAUVERY PALACE,BANGALORE-OOTY ROAD DAWOOD KHAN STREET, FIVE LIGHT CIRCLE, MYSURU</t>
  </si>
  <si>
    <t>DGD-44</t>
  </si>
  <si>
    <t>THE DIVISIONAL CONTROLLER,                                KSRTC, DIVISIONAL BUS DEPOT, SATHGALLI DIVISION, MAHADEVAPURA MAIN ROAD, MYSURU.</t>
  </si>
  <si>
    <t>DGD-45</t>
  </si>
  <si>
    <t>M.K.VILLA, NO:374, NEHRU PARK ROAD, UDAYAGIRI,MYSURU.</t>
  </si>
  <si>
    <t>DGD-46</t>
  </si>
  <si>
    <t>MALABAR RUBY PRIVATE Ltd., NO.2927, NEW NO.1-16 &amp; 1-16/A, LASHKAR MOHALLA, MYSURU</t>
  </si>
  <si>
    <t>DGD-47</t>
  </si>
  <si>
    <t>MALNAD RICE MILLS, RAMNHALLI, MAHADEVAPURA ROAD, MYSURU TALUK &amp; DISTRICT.</t>
  </si>
  <si>
    <t>DGD-48</t>
  </si>
  <si>
    <t>MANDOVI MOTORS PVT. Ltd., KRS ROAD, MYSURU</t>
  </si>
  <si>
    <t>DGD-49</t>
  </si>
  <si>
    <t>MITTAL PANORAMA, LALITH MAHAL ROAD, MYSURU</t>
  </si>
  <si>
    <t>DGD-50</t>
  </si>
  <si>
    <t>MURUDESWARA SWAMY RICE MILL, MADAPURA(C.B.HUNDI) T.N.PURA TALUK</t>
  </si>
  <si>
    <t>DGD-51</t>
  </si>
  <si>
    <t>MYSURU DASAPRAKASH, GANDHI SQUARE, MYSURU</t>
  </si>
  <si>
    <t>DGD-52</t>
  </si>
  <si>
    <t>N.RANGA RAO &amp; SONS, NO:17/A, VISWESHWARANAGAR, INDUSTRIAL SUBURB, MYSURU.</t>
  </si>
  <si>
    <t>DGD-53</t>
  </si>
  <si>
    <t>NANJUNDESWARA BINNY RICE MILL, MUGUR, T.N.PURA TALUK, MYSURU DISTRICT</t>
  </si>
  <si>
    <t>DGD-55</t>
  </si>
  <si>
    <t>NAVRATHNA ENCLAVE APARTMENT, NO.1175, NEW NO.CH-5, KRISHNARAJA ROAD, C.R.PURAM, MYSURU</t>
  </si>
  <si>
    <t>DGD-56</t>
  </si>
  <si>
    <t>NEELAMMA RICE INDUSTRIES, ALAGUR, CHAMARAJNAGAR ROAD, T.N.PURA</t>
  </si>
  <si>
    <t>DGD-57</t>
  </si>
  <si>
    <t>NEW MYSURU SAW MILL,          NO.D-29, MEDRARA BLOCK, NEW BAMBOO BAZAAR, MYSURU</t>
  </si>
  <si>
    <t>DGD-58</t>
  </si>
  <si>
    <t>NIE COLLEGE OF SCIENCE, NO:65, VISWESHWARANAGAR, MYSURU</t>
  </si>
  <si>
    <t>DGD-59</t>
  </si>
  <si>
    <t>NIKITHA BOJEGOWDA KALYANA MANTAPA, K.C.LAYOUT, MYSURU</t>
  </si>
  <si>
    <t>DGD-60</t>
  </si>
  <si>
    <t>NISARGADAMA APARTMENTS, 1027, JAYALAXMIPURAM, MYSURU</t>
  </si>
  <si>
    <t>DGD-61</t>
  </si>
  <si>
    <t>M/S SUNDAR RICE INDUSTRIES, NO: 170/3, HOSAKOTE, KEMPAINAHUNDI VILLAGE, T.NARSIPURA TALUK, MYSURU DISTRICT</t>
  </si>
  <si>
    <t>DGD-62</t>
  </si>
  <si>
    <t>M/S ISVAK VENTURES, PLOT NO:42A,KIADB INDUSTRIAL AREA,NANJANGUD</t>
  </si>
  <si>
    <t>DGD-63</t>
  </si>
  <si>
    <t>SONA TVS, NO:914/1, CH-18/1, JLB ROAD, LAXMIPURAM., MYSURU.</t>
  </si>
  <si>
    <t>DGD-64</t>
  </si>
  <si>
    <t xml:space="preserve">DR.GLYAN.C.JAIN,
NO: F-31/A &amp; 67/5, 
NEW SAYYAJI RAO ROAD,
OPP: TO STATE BANK OF MYSORE,
FORT MOHALLA, MYSURU.
</t>
  </si>
  <si>
    <t>DGD-65</t>
  </si>
  <si>
    <t>SMT.K.V.S.GAYATHRI, (HYUNDAI SHOW ROOM) NO:36, BANNIMANTAP, MYSURU</t>
  </si>
  <si>
    <t>DGD-66</t>
  </si>
  <si>
    <t>RELIANCE RETAILS Ltd., NO.41, GROUND FLOOR, MAHANADI COMPLEX, NAZARBAD, MYSURU</t>
  </si>
  <si>
    <t>DGD-67</t>
  </si>
  <si>
    <t>ROYAL CHALLET, NO.38, INDUSTRIAL AREA, JP NAGAR, MYSURU</t>
  </si>
  <si>
    <t>DGD-69</t>
  </si>
  <si>
    <t>S.B.INDUSTRIES, NO.93A, BANNIMANTAP LAYOUT, MYSURU</t>
  </si>
  <si>
    <t>DGD-70</t>
  </si>
  <si>
    <t>S.S.INDUSTRIES, 60/1, 61/2, BANNIMANTAP 'A'LAYOUT, INDUSTRIAL AREA, MYSURU</t>
  </si>
  <si>
    <t>DGD-71</t>
  </si>
  <si>
    <t>SAIJAYINI HOUSING PROMOTERS PRIVATE LIMITED, NO:875, MG ROAD, MYSURU.</t>
  </si>
  <si>
    <t>DGD-72</t>
  </si>
  <si>
    <t>SAINT PHILOMENAS COLLEGE, BN ROAD, BANNIMANTAP, MYSURU</t>
  </si>
  <si>
    <t>DGD-73</t>
  </si>
  <si>
    <t>SANKALPA VISHNU, NO.1021, CH-27, JAYALAKSHMI ROAD, CHAMARAJA MOHALLA, MYSURU</t>
  </si>
  <si>
    <t>DGD-74</t>
  </si>
  <si>
    <t>SHAH SPARES &amp; SERVICES, 12/A, LOKARANJAN MAHAL ROAD, NAZARBAD, MYSURU</t>
  </si>
  <si>
    <t>DGD-75</t>
  </si>
  <si>
    <t>SHANTINIKETHAN KINGSDALE, G1,13/4, KARANJI TANK ROAD, SIDDARTHANAGAR, MYSURU</t>
  </si>
  <si>
    <t>DGD-76</t>
  </si>
  <si>
    <t>SK CONTINENTAL, NO.73, NAZARBAD MAIN ROAD, MYSURU</t>
  </si>
  <si>
    <t>DGD-77</t>
  </si>
  <si>
    <t>SMT. AMEERA BANU, MILAN FUNCTION HALL, NO.4, BANNIMANTAPA 'A' LAYOUT, MYSURU</t>
  </si>
  <si>
    <t>DGD-78</t>
  </si>
  <si>
    <t>SMT.MAHADEVAMMA, PROP: NANJUNESDWARA RICE &amp; SAW MILL, T.N.PURA</t>
  </si>
  <si>
    <t>DGD-79</t>
  </si>
  <si>
    <t>SMT.NANDINI RAO, HOTEL ATHITHI, NO.1, NELSON MANDELA ROAD, BANNIMANTAP, MYSURU</t>
  </si>
  <si>
    <t>DGD-80</t>
  </si>
  <si>
    <t xml:space="preserve">M/S RAHUL CONVENTION HALL,
INDUSTRIAL SUBURB,
VISHWESHWARANAGAR,
MYSURU.
</t>
  </si>
  <si>
    <t>DGD-81</t>
  </si>
  <si>
    <t>SRI BASAVESWARA RICE MILL, SHAMBUDIVANAPURA, T.NARASIPURA</t>
  </si>
  <si>
    <t>DGD-82</t>
  </si>
  <si>
    <t>SRI GANESH SAW MILL, NO.1, NEW BAMBOO BAZAR, MYSURU</t>
  </si>
  <si>
    <t>DGD-83</t>
  </si>
  <si>
    <t xml:space="preserve">SRI LAKSHMI RICE MILLS, MEGALAPURA, SIDDRAMANA HUNDI ROAD, MYSURU Tq., &amp; DT. </t>
  </si>
  <si>
    <t>DGD-84</t>
  </si>
  <si>
    <t>KSA SOCIAL ACTION, OLD C.CHAMEGOWDA RICE MILL, THURUGANUR VILLAGE, BANNUR HOBLI, T.NARSIPURA TALUK</t>
  </si>
  <si>
    <t>DGD-85</t>
  </si>
  <si>
    <t>SRI RAMESH, M.Y &amp; COMPANY, ASHRAYA COMPLEX, NO:271, DEVARAJ MOHALLA, MYSURU.</t>
  </si>
  <si>
    <t>DGD-86</t>
  </si>
  <si>
    <t>SRI SHIVASHAKTI INDUSTRIES, TALAKADU, T.N.PURA TALUK, MYSURU DISTRICT</t>
  </si>
  <si>
    <t>DGD-87</t>
  </si>
  <si>
    <t>SRI SRIKANTESWARA RICE MILL, MELLAHALLI, MYSURU</t>
  </si>
  <si>
    <t>DGD-88</t>
  </si>
  <si>
    <t>SRI SUBAN KHAN, NO:104, 2ND MAIN, BANNIMANTAP, MYSURU.</t>
  </si>
  <si>
    <t>DGD-89</t>
  </si>
  <si>
    <t>SRI TRIPURA MODERN RICE MILL, MUGUR, T.N.PURA TALUK, MYSURU DISTRICT</t>
  </si>
  <si>
    <t>DGD-90</t>
  </si>
  <si>
    <t>SRI. MAHADESWARA RICE MILL, HADINARU VILLAGE, NANJANGUD TQ., MYSURU DT.</t>
  </si>
  <si>
    <t>DGD-91</t>
  </si>
  <si>
    <t>SRI.ANNAPOORNESWARI RICE MILL, TALAKADU, T.N.PURA TALUK, MYSURU DISTRICT</t>
  </si>
  <si>
    <t>DGD-92</t>
  </si>
  <si>
    <t>SRI.CHANNABASAVESHWARA MODERN RICE MILL, S.HOSAKOTE, NANJANGUD TQ., MYSURU DT.</t>
  </si>
  <si>
    <t>DGD-93</t>
  </si>
  <si>
    <t>SRI.M.V.BASAVARAJU, BASAWESWARA RICE MILL, HURA VILLAGE, NANJANGUD TQ., MYSURU DT.</t>
  </si>
  <si>
    <t>DGD-94</t>
  </si>
  <si>
    <t>SRI.MAHADESWARA RICE MILL, ALATHOOR, HOSAKOTE POST, NANJANGUD TQ., MYSURU DT.</t>
  </si>
  <si>
    <t>DGD-95</t>
  </si>
  <si>
    <t>THE JOINT DIRECTOR,
ESI CORPORATION, SRO OFFICE,
NEAR BADAMAKAN, N.R.MOHALLA,
MYSURU.</t>
  </si>
  <si>
    <t>DGD-96</t>
  </si>
  <si>
    <t>M/S FIEM INDUSTRIES LTD.,
UNIT-04, PLOT NO. 133,
KIADB KADAKOLA INDUSTRIAL AREA,
KADAKOLA POST,MYSURU-571313.</t>
  </si>
  <si>
    <t>DGD-97</t>
  </si>
  <si>
    <t>M/S VEEKESY SANDALS PRIVATE LIMITED, LABOUR QUARTERS, KOREHUNDI VILLAGE, NANJANGUD TALUK,
MYSURU DISTRICT.</t>
  </si>
  <si>
    <t>DGD-98</t>
  </si>
  <si>
    <t>THE SECRETARY, GEETHA SHISHU SHIKSHANA SANGHA REGD., SCHOOL, SIDDARTHANAGAR, MYSURU.</t>
  </si>
  <si>
    <t>DGD-99</t>
  </si>
  <si>
    <t>SUNDARAM MOTORS, 52/A, II STAGE, INDL. SUBURB, MYSURU</t>
  </si>
  <si>
    <t>DGD-100</t>
  </si>
  <si>
    <t>TANISHQ, NO.36 &amp;37, D.D.URS ROAD, DEVARAJ MOHALLA, MYSURU</t>
  </si>
  <si>
    <t>DGD-101</t>
  </si>
  <si>
    <t>M/S  D.A.V. SPORTS COMPLEX,
NO: 25/D, 3RD STAGE,
INDUSTRIAL SUBURB,
VISHWESHWARANAGAR,
MYSURU.</t>
  </si>
  <si>
    <t>DGD-102</t>
  </si>
  <si>
    <t>THE DIRECTOR, ORGANISATION FOR THE DEVELOPMENT OF PEOPLE, BM ROAD, BANNIMANTAP'B' LAYOUT, MYSURU.</t>
  </si>
  <si>
    <t>DGD-103</t>
  </si>
  <si>
    <t>THE MANAGER, M/s ICICI BANK Ltd., SHETTY MANSIONS, RAMA VILAS ROAD, MYSURU</t>
  </si>
  <si>
    <t>DGD-104</t>
  </si>
  <si>
    <t>M.S.JAYAPRAKASH,HOTEL DEWANS RESIDENCY, DEWANS ROAD, DEVARAJ MOHAA, MYSURU. 570 001.</t>
  </si>
  <si>
    <t>DGD-105</t>
  </si>
  <si>
    <t>THE MEDICAL OFFICER,
PHC HULLAHALLI VILLAGE, NANJANGUD TALUK, MYSURU DISTRICT.</t>
  </si>
  <si>
    <t>DGD-107</t>
  </si>
  <si>
    <t>TRISHUL BATTERIES, 99/D, 2ND STAGE, INDUSTRIAL SUBURB, VISWESWARANAGAR, MYSURU</t>
  </si>
  <si>
    <t>DGD-108</t>
  </si>
  <si>
    <t>VALUE DESIGN BUILDING, 'SIENNA', NO.2933, J.L.B.ROAD, CHAMARAJAPURAM, MYSURU</t>
  </si>
  <si>
    <t>DGD-109</t>
  </si>
  <si>
    <t xml:space="preserve">S &amp; S DEVELOPERS PRIVATE LIMITED, “S &amp; S TEMPLE VIEW”, NO:25/E &amp;   25/E-1, 3RD STAGE, INDUSTRIAL SUBURB, MYSURU </t>
  </si>
  <si>
    <t>DGD-110</t>
  </si>
  <si>
    <t>WHITE ORCHID, KALASTHAWADI, BM ROAD, MYSURU</t>
  </si>
  <si>
    <t>DGD-111</t>
  </si>
  <si>
    <t>BRIGADE SOLITAIRE APARTMENTS, O:147/17 &amp; 18, 2nd MAIN, ALANAHALLI, SIDDARTHA LAYOUT,MYSURU</t>
  </si>
  <si>
    <t>DGD-112</t>
  </si>
  <si>
    <t>HOTEL SCVDS, SRIHARSHA ROAD, MYSURU</t>
  </si>
  <si>
    <t>DGD-113</t>
  </si>
  <si>
    <t>GANESH RESIDENCY, NO:7, BALAKRISHNA RAO ROAD, CHAMARAJPURAM, MYSURU</t>
  </si>
  <si>
    <t>DGD-114</t>
  </si>
  <si>
    <t>SMT. M.V.KIRAN, KIRAN MANSION, 646, CHAMARAJA DOUBLE ROAD, MYSURU</t>
  </si>
  <si>
    <t>DGD-115</t>
  </si>
  <si>
    <t>GEMINI DISTILLERIES PVT. Ltd., CHAMARAJANAGAR ROAD, @PUMP HOUSE, NANJANGUD</t>
  </si>
  <si>
    <t>DGD-116</t>
  </si>
  <si>
    <t>THE DIVISIONAL CONTROLLER, KSRTC DIVISION BUS DEPOT, MYSURU DIVISIN, NANJANGUD</t>
  </si>
  <si>
    <t>DGD-117</t>
  </si>
  <si>
    <t>ANITHA ROOPKUMAR, NO:1595, DEVIKRUPA, N.S.ROAD, MYSURU</t>
  </si>
  <si>
    <t>DGD-118</t>
  </si>
  <si>
    <t>COUNTRY CLUB, NO.264, BELWATHA VILLAGE, BM ROAD, MYSURU</t>
  </si>
  <si>
    <t>DGD-119</t>
  </si>
  <si>
    <t>MRC EYE HOSPITAL, VINAYA MARGA, SIDDARTHA LAYOUT, MYSURU</t>
  </si>
  <si>
    <t>DGD-120</t>
  </si>
  <si>
    <t>SANKALPA PRABHU APARTMENTS, BEHIND HARDWICK SCHOOL, D.SUBBAIAH ROAD, MYSURU</t>
  </si>
  <si>
    <t>DGD-121</t>
  </si>
  <si>
    <t>M/S COFFEE DAY GLOBAL LIMITED,
CAFE COFFEE DAY, NO:235/B, SY.NO:138/1P1, CHAMUNDI TOWNSHIP,
NANJANGUD.</t>
  </si>
  <si>
    <t>DGD-122</t>
  </si>
  <si>
    <t>MANGALORE GANESH BEEDI WORKS,VINOBA ROAD,MYSURU.</t>
  </si>
  <si>
    <t>DGD-123</t>
  </si>
  <si>
    <t>M/S MAHANANDI FITNESS SOLUTIONS, MAHANANDI COMPLEX, NO: 41, 1st FLOOR, NAZARBAD, MYSURU.</t>
  </si>
  <si>
    <t>DGD-124</t>
  </si>
  <si>
    <t>M/S AXIS BANK LTD.,
NO: 825, 13TH ‘A’ CROSS, SIDDHARTHA LAYOUT, NAZARBAD MOHALLA,
MYSURU.</t>
  </si>
  <si>
    <t>DGD-125</t>
  </si>
  <si>
    <t>JSS INSTITUIONS @ FREE EDUCATION SCHOOL, SUTTUR, NANJANGUD TALUK, MYSURU DISTRICT.</t>
  </si>
  <si>
    <t>DGD-126</t>
  </si>
  <si>
    <t>SRI.J.ANANTHA THANTHRI, M/S AISHWARYA RESIDENCY, NO:2932/L-4/1, WEST CROSS, ASHOKA ROAD, LASHKAR MYSURU.</t>
  </si>
  <si>
    <t>DGD-127</t>
  </si>
  <si>
    <t xml:space="preserve">SUDHABDHI DEVELOPERS LTD.,
NO. 27/K, INDUSTRIAL SUBURB, 3RD STAGE,  MYSURU.
</t>
  </si>
  <si>
    <t>DGD-128</t>
  </si>
  <si>
    <t>M/S CHANDRAVIHAR KALYANA MANTAPA, SURAKSHA ENTERPRISES,
NO: 9 &amp; 9A, INDUSTRIAL SUBURB,
VISHWESHWARANAGAR,
MYSURU.</t>
  </si>
  <si>
    <t>DGD-129</t>
  </si>
  <si>
    <t>SANKALPA SAROVAR APARTMENTS, NO:25, KHILLE MOHALLA, INDUSTRIAL SUBURB 3RD STAGE, MYSURU.</t>
  </si>
  <si>
    <t>DGD-130</t>
  </si>
  <si>
    <t>SRI.M.SHIVAKUMAR, NO: 39 &amp; 40, UNNATHINAGAR, BELAVATHA VILLAGE,
KASABA HOBLI, MYSURU.</t>
  </si>
  <si>
    <t>DGD-131</t>
  </si>
  <si>
    <t>JOSE ALUKKAS JEWELLERY, NO:2724/B, NEW NO:L-43/B, B.N.ROAD, LASHKAR MOHALLA, MYSURU</t>
  </si>
  <si>
    <t>DGD-132</t>
  </si>
  <si>
    <t>UNILOG CONTENT SLOUTIONS, NO:578/1, SRI SAI ARPITHA, 1ST FLOOR, D.SUBBAIAH ROAD, MYSURU</t>
  </si>
  <si>
    <t>DGD-133</t>
  </si>
  <si>
    <t>KSIC SHOWROOM, ZOO MAIN ROAD, INDRANAGAR, MYSURU.</t>
  </si>
  <si>
    <t>DGD-134</t>
  </si>
  <si>
    <t xml:space="preserve">THE MOTHER SUPERIOR,LITTLE SISTERS OF THE POOR, HOME FOR THE AGED, MAHADEVAPURA MAIN ROAD, GANDHINAGAR, MYSURU – 570 007. </t>
  </si>
  <si>
    <t>DGD-135</t>
  </si>
  <si>
    <t>MR. GNANESHWAR.S (PROPRIETOR),M/S SUDHANVA INDUSTRIES, NO: 61/2, ALANAHALLI, BANNUR ROAD, MYSURU – 570 001</t>
  </si>
  <si>
    <t>DGD-136</t>
  </si>
  <si>
    <t>VRL MEDIA LTD., NO: 2954/1A, K.V.R PLAZA, CHAMUNDIPURAM CIRCLE, MYSURU.</t>
  </si>
  <si>
    <t>DGD-137</t>
  </si>
  <si>
    <t xml:space="preserve">SRI. V.RAMESH S/o LATE N.P.VENKATESH, SRI SAIBABA COMFORTS, THYAGARAJA COLONY, OPPOSITE TO JSS DIPLOMA COLLEGE, NANJANGUD TOWN,
NANJANGUD.
</t>
  </si>
  <si>
    <t>DGD-138</t>
  </si>
  <si>
    <t>FAB INDIA OVERSEAS (P) LTD., NO: 1028/3A, NEW NO: 19/1A, JAYALAKSHMIVILAS ROAD, MYSURU -05.</t>
  </si>
  <si>
    <t>DGD-139</t>
  </si>
  <si>
    <t>SMT PADMA MOHAN.K.M. BANYAN TREE COMFORTS, NO:283, D-17, LAKSHMI VILAS ROAD, DEVARAJA MOHALLA, MYSURU.</t>
  </si>
  <si>
    <t>DGD-140</t>
  </si>
  <si>
    <t>TRINETHRA SUPER RETAIL LIMITED, NO:2954, 2954/1A, NEXT TO KARNATAKA BANK, JLB ROAD, CHAMUNDIPURAM, K.R.MOHALLA, MYSURU.</t>
  </si>
  <si>
    <t>DGD-141</t>
  </si>
  <si>
    <t>SHRI NANJUNDESHWARA BUILDINGS, NO:67/14, NEW NO:F-10, NEW SAYYAJI RAO ROAD, MYSURU.</t>
  </si>
  <si>
    <t>DGD-142</t>
  </si>
  <si>
    <t>TATA MOTORS FINANCE LIMITED, NO:67/14, (F-10), 2ND FLOOR, NEW SAYYAJI RAO ROAD, KHILLE MOHALLA, NEAR AGRAHARA CIRCLE, MYSURU.</t>
  </si>
  <si>
    <t>DGD-143</t>
  </si>
  <si>
    <t>GAYATHRI APARTMENTS, No:891,ABCD, NEW KANTHARAJARS ROAD, MYSURU</t>
  </si>
  <si>
    <t>DGD-144</t>
  </si>
  <si>
    <t>ROYAL LAKSHMI APARTMENT, 923 &amp; 924, NEW NO.CH-7, KANTHARAJ URS ROAD, LAXMIPURAM, MYSURU</t>
  </si>
  <si>
    <t>DGD-145</t>
  </si>
  <si>
    <t>DAMDEN CITY SQUARE NELSON MANDELA ROAD, OPP: KSRTC BUS DEPOT, BANNIMANTAP, MYSURU.</t>
  </si>
  <si>
    <t>DGD-146</t>
  </si>
  <si>
    <t>SANKALPA SERENE APARTMENTS, INDUSTRIAL SUBURB, MYSURU.</t>
  </si>
  <si>
    <t>DGD-147</t>
  </si>
  <si>
    <t>SRI. V. MAHADEVA  S/o LATE VENKATACHALA, SHREE  MAHALAKSHMI  SWEETS, OPPOSITE GOVT. GIRLS HIGH SCHOOL, 11TH CROSS, R.P.ROAD,
NANJANGUD TOWN,
NANJANGUD.</t>
  </si>
  <si>
    <t>DGD-148</t>
  </si>
  <si>
    <t>RAJMAHAL DELUX LODGE, LAKSHMI VILLAS ROAD, NEAR JAGAMOHAN PALACE, MYSURU</t>
  </si>
  <si>
    <t>DGD-149</t>
  </si>
  <si>
    <t>SRI VASAVI SHANTHIDHAMA PUBLIC CHARITABLE TRUST ®, ALANAHALLI EXTENSION, T.N.PURA ROAD, MYSURU.</t>
  </si>
  <si>
    <t>DGD-150</t>
  </si>
  <si>
    <t>SRI B.N.LINGARAJU, S.R.NO.252/1, OPP K.R.MILL, OLD KESARE, B.M.ROAD,MYSURU.</t>
  </si>
  <si>
    <t>DGD-151</t>
  </si>
  <si>
    <t>M/S SPALARGE COMMERCIAL PROPERTIES PVT LTD., NO. 2916/1, NEW NO. L-46, IRWIN ROAD, LASHKAR MOHALLA, MYSURU.</t>
  </si>
  <si>
    <t>DGD-152</t>
  </si>
  <si>
    <t>M/S VEEKESY SANDALS (INDIA) PVT LTD., PLOT NO. 41, KIADB I/A, NANJANGUD, MYSURU-571302.</t>
  </si>
  <si>
    <t>DGD-153</t>
  </si>
  <si>
    <t>DR.JYOTHI HEALTH CARE PVT LTD., NO. 22, BLOCK-8, DR.RAJAKUMAR ROAD, JSS LAYOUT, SHAKTHINAGAR POST, MYSURU- 570 029.</t>
  </si>
  <si>
    <t>DGD-154</t>
  </si>
  <si>
    <t>DR.N.SRIRAM, M/S BHAGWAN PATHOLOGY LABORATORY, NO. 116, NEW NO. 29/A, 5TH CROSS, VINOBHA ROAD, SHIVARMPET, MYSURU.</t>
  </si>
  <si>
    <t>DGD-155</t>
  </si>
  <si>
    <t>THE PARISH PRIEST, ST.JOSEPH'S CATHEDRAL, ST.PHILOMENA'S CHURCH, MYSURU.</t>
  </si>
  <si>
    <t>DGD-156</t>
  </si>
  <si>
    <t>AVISHKAR CORPORATION, "PRAKRUTHI DHAM" , # 939, 2ND MAIN, LAXMIPURAM, MYSURU-04.</t>
  </si>
  <si>
    <t>DGD-157</t>
  </si>
  <si>
    <t>M/S PADMASHREE KALYANA MANTAPA, NO. 5, BANNIMANTAP 'B' LAYOUT, MYSURU-BANG ROAD, MYSURU.</t>
  </si>
  <si>
    <t>DGD-158</t>
  </si>
  <si>
    <t>THE MANAGER, " NALPAK RESTAURANT", DEEWAN'S ROAD, DEVARAJA MOHALLA, MYSURU.</t>
  </si>
  <si>
    <t>DGD-159</t>
  </si>
  <si>
    <t>CROSS FIELD INDUSTRIES, # 15-d, 3RD STAGE, INDUSTRIAL SUBURB, MYSURU-08.</t>
  </si>
  <si>
    <t>DGD-160</t>
  </si>
  <si>
    <t>ASSOCIATED CEMENT COMPONENTS, # 5/2, 2ND STAGE, INDUSTRIAL SUBURB, MYSURU-08.</t>
  </si>
  <si>
    <t>DGD-161</t>
  </si>
  <si>
    <t>THE SECREATRY, LAKSHMIPURAM SPORTS CLUB, NO. 940, 2ND MAIN, LAKSHMIPURAM, MYSURU.</t>
  </si>
  <si>
    <t>DGD-162</t>
  </si>
  <si>
    <t>THE AEE(ELE), PWD S/D, MYSURU @ "MINI VIDHANA SOUDHA", NAZARBAD MOHALLA, MYSURU.</t>
  </si>
  <si>
    <t>DGD-163</t>
  </si>
  <si>
    <t>SRI.V.K.SHANKRAIAH, #4, RAJENDRA NAGAR MAIN ROAD, MYSURU-07</t>
  </si>
  <si>
    <t>DGD-164</t>
  </si>
  <si>
    <t>SRI BALAJI ASSOCIATES, NEELAKANTANAGAR, OOTY ROAD, NANJANGUD TALUK, MYSURU DISTRICT.</t>
  </si>
  <si>
    <t>DGD-165</t>
  </si>
  <si>
    <t>AEE, CNNL, ELECTRICAL S/D, MYSURU. CADA BUILDING, NEW SAYYAJI RAO ROAD, MYSURU.</t>
  </si>
  <si>
    <t>DGD-166</t>
  </si>
  <si>
    <t>PRISON TRAINING INSTITUTE, ASHOKA ROAD, NEAR CENTRAL JAIL, RAJIVNAGAR, MYSURU-19.</t>
  </si>
  <si>
    <t>DGD-167</t>
  </si>
  <si>
    <t>M/S ACME AUTOGAS, NO: 4, ABBA RAOD, 
LASHKAR MOHALLA, MYSURU.</t>
  </si>
  <si>
    <t>DGD-168</t>
  </si>
  <si>
    <t>THE DIRECTOR PRODUCTION, R &amp; D, M/S SADVAIDYASLA PVT LTD., 13TH CROSS, M.G.S ROAD, NANJANGUD.</t>
  </si>
  <si>
    <t>DGD-169</t>
  </si>
  <si>
    <t>GOWRI SHANKAR NURSING HOME, ASST. NO. 3433/B, 3292/13, 3433/D, 3292/D, MGR ROAD, NANJANGUD TOWN, MYSURU DISTRICT.</t>
  </si>
  <si>
    <t>DGD-170</t>
  </si>
  <si>
    <t>SHELL INDIA MARKETS PVT LTD., # 1131/11-F20 &amp; 1131/11-F20/1, MANADAWADI ROAD, OPP: NIE COLLEGE, MYSURU-08.</t>
  </si>
  <si>
    <t>DGD-171</t>
  </si>
  <si>
    <t xml:space="preserve">AISHWARYA SUITES,
NO: 3844/3, HAJI ALI COMPLEX,
NEW BAMBOO BAZAAR,
MYSURU.
</t>
  </si>
  <si>
    <t>DGD-172</t>
  </si>
  <si>
    <t xml:space="preserve">SRI VENTURES LAND DEVELOPERS(P) LIMITED,SRI DHAARA, NO. 57/58,
VISWESHWARANAGAR,
INDUSTRIAL SUBURB,
MYSURU 570008.
</t>
  </si>
  <si>
    <t>DGD-173</t>
  </si>
  <si>
    <t xml:space="preserve">SHRI SHIVANNA,
NO:2898/1, KESHAVA IYENGAR ROAD,
HALLADAKERI,
MYSURU.
</t>
  </si>
  <si>
    <t>DGD-174</t>
  </si>
  <si>
    <t>BRIGADE ENTERPRISES LIMITED, BRIGADE SPARKLE, SY.NO:18/1, 18/2 &amp; 16B, INDUSTRILA LAYOUT, 3RD STAGE, KHILLE MOHALLA, VISWESWARANAGAR, MYSURU.</t>
  </si>
  <si>
    <t>DGD-175</t>
  </si>
  <si>
    <t>SRI SAYYED AKRAM, M/S S.A. TOURIST HOME, OPP: VETERNARY HOSPITAL, BADEMAKAN, N.R.MOHALLA, MYSURU.</t>
  </si>
  <si>
    <t>DGD-176</t>
  </si>
  <si>
    <t>M/S SUPREEM PHARMACEUTICALS, #73, 74 &amp; 48P-1, KIADB I/A, NANJANGUD.</t>
  </si>
  <si>
    <t>DGD-177</t>
  </si>
  <si>
    <t>SRI MANJUNATH.N, M/S SUMUKH FARM, BHUGATHAGALLI VILLAGE, BANNUR ROAD, MYSURU TALUK &amp; DISTRICT.</t>
  </si>
  <si>
    <t>DGD-178</t>
  </si>
  <si>
    <t>THE EXECUTIVE OFFICER, CHAMUNDESHWARI TEMPLE, DEWAN POORNAIAH CHOULTRY, NEAR JSS HOAPITAL, MYSURU.</t>
  </si>
  <si>
    <t>DGD-179</t>
  </si>
  <si>
    <t>THE MANAGING DIRECTOR, M/S P.U.QUALITY WALK PVT. LTD., PLOT NO. 36, KADAKOLA I/A, MYSURU.</t>
  </si>
  <si>
    <t>DGD-180</t>
  </si>
  <si>
    <t>M/S LATHA RAMASWAMY BHAVAN, "ASHVIN", NO. 2930/1, (K23), JLB ROAD, CHAMUNDIPURAM, MYSURU.</t>
  </si>
  <si>
    <t>DGD-181</t>
  </si>
  <si>
    <t>SRI CHANDRASHEKAR RAO, #11, 'A' BLOCK, 1ST STAGE, J.P.NAGAR, MYSURU.</t>
  </si>
  <si>
    <t>DGD-182</t>
  </si>
  <si>
    <t>SRI.M.C.SHIVANNA, "SONIYA FOOD PRODUCTS", SITE NO. 40/D1, 2ND STAGE, INDUSTRIAL SUBURB, MYSURU.</t>
  </si>
  <si>
    <t>DGD-183</t>
  </si>
  <si>
    <t>M/S METROPOLITAN MEDIA COMPANY LTD., NO. 1130/4, (NEW NO. 1),PRINCE OF WALK ROAD, CHAMARAJ MOHALLA, MYSURU.</t>
  </si>
  <si>
    <t>DGD-184</t>
  </si>
  <si>
    <t>SRI BHARAT PATEL, "ASHAPURA WOOD INDUSTRIES", NANJANGUD I/A, NANJANGUD TALUK.</t>
  </si>
  <si>
    <t>DGD-185</t>
  </si>
  <si>
    <t>SRI SHRISHTI APARTMENT, NO. 1023, JAYALAKSHMI ROAD, CHAMARAJAPURAM, MYSURU.</t>
  </si>
  <si>
    <t>DGD-186</t>
  </si>
  <si>
    <t>THE BRANCH MANAGER, KARNATAKA BANK LTD., NAZARBAD BRANCH, NO. 1, MAHALAKSHMI KRUPA, ZOOGARDEN ROAD, NAZARBAD, MYSURU.</t>
  </si>
  <si>
    <t>DGD-187</t>
  </si>
  <si>
    <t>SRI SYED ZUBAIR.R, M/S NIHA INDUSTRIES, HORKERI BEEDI, BANNUR, T.NARASIPURA TALUK.</t>
  </si>
  <si>
    <t>DGD-188</t>
  </si>
  <si>
    <t>SRI.B.N.GOVINDARAJU S/O NARASEGOWDA, N0: 1172, THANDAVAPURA, OOTY ROAD, NANJANGUD.</t>
  </si>
  <si>
    <t>DGD-189</t>
  </si>
  <si>
    <t>M/S JOINT DIRECTOR,
M/S KMF TRAINING CENTER, MYSORE UNIT, LALITHAMAHAL NAGAR, ALANAHALLI POST, MYSURU.</t>
  </si>
  <si>
    <t>DGD-190</t>
  </si>
  <si>
    <t>SRI.SHIVANNA, N0:23/C,3RD STAGE, INDUSTRIAL SUBURB, MYSURU (PARVATHI HULIYAMMA CHOULTRY)</t>
  </si>
  <si>
    <t>DGD-191</t>
  </si>
  <si>
    <t>M/S NARAYANA HEALTH CLINIC, N0:1261/A, D 80 A &amp; 1262,D-80/1, DEVARAJA MOHALLA, VINOBHA ROAD, SHIVARAMPETE, MYSURU</t>
  </si>
  <si>
    <t>DGD-192</t>
  </si>
  <si>
    <t>THE PROPRIETOR, M/S MASSON POLYMER IN DUSTRIES, NO:6/1, BANNIMANTAP 'A' BLOCK, 5TH CROSS, MYSURU</t>
  </si>
  <si>
    <t>DGD-193</t>
  </si>
  <si>
    <t xml:space="preserve">SRI.R.SHRIDHAR,
SY. NO. 4/2, ALANAHALLI,
MYSURU.
</t>
  </si>
  <si>
    <t>DGD-194</t>
  </si>
  <si>
    <t>THE STATION HEAD,   M/S KAL RADIO LIMITED, NO:19/1A, II FLOOR, JAYALAKSHMI VILAS ROAD, CHAMARAJAPURAM, MYSURU.</t>
  </si>
  <si>
    <t>DGD-195</t>
  </si>
  <si>
    <t>THE PRINCIPAL, MAHARANIS ARTS COLLEGE FOR WOMEN, JLB ROAD, MYSURU.</t>
  </si>
  <si>
    <t>DGD-196</t>
  </si>
  <si>
    <t>RITZ HOTEL, NO:12, REGENCY THEATRE, LOKARANJAN MAHAL ROAD, MYSURU</t>
  </si>
  <si>
    <t>DGD-197</t>
  </si>
  <si>
    <t>RELIANCE JIO INFOCOM LIMITED,           NO:297, HARI LAXMI TOWER, LAXMI VILAS ROAD, DEVARAJA MOHALLA, MYSURU</t>
  </si>
  <si>
    <t>DGD-198</t>
  </si>
  <si>
    <t>SRI.N.D.MANOJ KUMAR, NO:1515/1, D-21/1, RAJKAMAL TALKIES ROAD, DEVARAJ MOHALLA, MYSURU</t>
  </si>
  <si>
    <t>DGD-199</t>
  </si>
  <si>
    <t>M/S CHAITANYA MATERNITY &amp; FERTILITY CENTRE, NO. 458/A, VINAYA MARGA, SIDDARTHANAGAR, MYSURU.</t>
  </si>
  <si>
    <t>DGD-200</t>
  </si>
  <si>
    <t>DR.S.ANIL KUMAR, THE PROPRIETOR,     M/S VILLAGE RESORT,NO: 106/1, NANJANGUD ROAD, MYSURU</t>
  </si>
  <si>
    <t>DGD-201</t>
  </si>
  <si>
    <t>M/S N.RANGA RAO &amp; SONS PRIVATE LIMITED,"SMR RICE MILL COMPOND", ALGUD VILLAGE,T.NARSIPURA TALUK, MYSURU DISTRICT</t>
  </si>
  <si>
    <t>DGD-202</t>
  </si>
  <si>
    <t>THE PRINCIPAL, DISTRICT &amp; SESSIONS JUDGE, MYSURU,"NYAYA NIVAS, DEVARAJA MOHALLA, MYSURU</t>
  </si>
  <si>
    <t>DGD-203</t>
  </si>
  <si>
    <t>M/S PRERANA MOTORS(P) LIMITED, NO:61/2,ALANAHALLI LAYOUT,MYSURU-BANNUR ROAD, MYSURU</t>
  </si>
  <si>
    <t>DGD-204</t>
  </si>
  <si>
    <t>SRI SUBRAMANYA INDUSTRIES, NO:19/6,VISHVESHWARANAGAR, INDUSTRIAL SUBURB,MYSURU</t>
  </si>
  <si>
    <t>DGD-205</t>
  </si>
  <si>
    <t>THE EXECUTIVE ENGINEER, THE MYSURU &amp; CHAMARAJANAGAR DISTRICT CO-OPERATIVE CENTRAL BANK LIMITED,ASHOKA ROAD,NEHRU CIRCLE, MYSURU</t>
  </si>
  <si>
    <t>DGD-206</t>
  </si>
  <si>
    <t xml:space="preserve">M/S GRASS ROOTS BPO PVT LTD.,
1ST FLOOR, PDR ATRIUM, NO. 1028/2, 
NEW NO- 1028/38, CH-19, CH-19/1, CH-19/1A, JAYALAKSHMI VILAS ROAD,
MYSURU 570004.
</t>
  </si>
  <si>
    <t>DGD-207</t>
  </si>
  <si>
    <t>M/S VEEKESY SANDALS (INDIA) PVT LTD., PLOT NO. 36-P1, KIADB I/A, NANJANGUD, MYSURU</t>
  </si>
  <si>
    <t>DGD-208</t>
  </si>
  <si>
    <t>SRI.GURUSWAMY S/O MAHADEVAPPA, SRI MAHALINGESHWARA RICE MILL, SY NO:40/7,KUMBRAHALLI VILLAGE, MARIGOWDANAHUNDI CIRCLE, MYSURU</t>
  </si>
  <si>
    <t>DGD-209</t>
  </si>
  <si>
    <t>M/S SRINIVASA CONVENTION HALL, THIRUMAKUDALU,PITEELU CHOWDAIAH HALL/CIRCLE,T.NARSIPURA TALUK,MYSURU DISTRICT</t>
  </si>
  <si>
    <t>DGD-210</t>
  </si>
  <si>
    <t>MYSURU BOX PRIVATE LIMITED, NO:61, NACHANAHALLI PALYA, MANANDAVADI ROAD, MYSURU-8</t>
  </si>
  <si>
    <t>DGD-211</t>
  </si>
  <si>
    <t>THE PROPRIETOR, M/S HIMANSI BUILDERS, NO:11, BUDDHA MARGA, SIDDHARTHA LAYOUT, MYSURU</t>
  </si>
  <si>
    <t>DGD-212</t>
  </si>
  <si>
    <t>SRI SHIVAKUMAR, M/S MAHALAKSHMI SWEETS C/O SILVER TOWER COMPLEX,ASHOKA ROAD, INFRONT OF BIG CLOCK TOWER, MYSURU</t>
  </si>
  <si>
    <t>DGD-213</t>
  </si>
  <si>
    <t>M/S MADEENA ATN SAW MILL, NO:302/5 &amp; 302/6, KALALE VILLAGE, NANJANGUD</t>
  </si>
  <si>
    <t>DGD-214</t>
  </si>
  <si>
    <t>M/S VEEKESY SANDALS(INDIA) PRIVATE LIMITED, PLOT NO:35, KIADB INDUTRIAL AREA, NANJANGUD</t>
  </si>
  <si>
    <t>DGD-215</t>
  </si>
  <si>
    <t>SMT.K.N LAKSHMIKANTHAMMA," SRI BALAJI HOME COMFORTS LODGING", NEXT TO INDIAN OIL PETROL BUNK, NEAR HULLAHALLI CIRCLE,OOTY ROAD, NANJANGUD.</t>
  </si>
  <si>
    <t>MSBN-1</t>
  </si>
  <si>
    <t>Akanksha Residency, New SAYYAJI Rao Road, Bamboo Bazar, MYSURU.</t>
  </si>
  <si>
    <t>MSBN-2</t>
  </si>
  <si>
    <t>AYODHYA LODGE, BANGALORE-NILAGIRIS ROAD, MYSURU</t>
  </si>
  <si>
    <t>MSBN-3</t>
  </si>
  <si>
    <t>BRIGADE SPLENDOUR, NO.1319/7-A, NEW NO.23/1, NAZARBAD MOHALLA, LALITH MAHAL PALACE ROAD, MYSURU</t>
  </si>
  <si>
    <t>MSBN-4</t>
  </si>
  <si>
    <t>CHAMUNDESWARI APARTMENTS, 466/1A, LAXMIPURAM, JLB ROAD, MYSURU</t>
  </si>
  <si>
    <t>MSBN-5</t>
  </si>
  <si>
    <t>CHANDRA PALACE, K.T.STREET, LASHKAR MOHALLA, MYSURU.</t>
  </si>
  <si>
    <t>MSBN-6</t>
  </si>
  <si>
    <t>DARSHAN PALACE, LOKARANJAN MAHAL ROAD, NAZARBAD, MYSURU</t>
  </si>
  <si>
    <t>MSBN-7</t>
  </si>
  <si>
    <t>DIAMOND ENCLAVE APARTMENTS OWNERS ASSOCIATION, NO.1028, CH-22, JAYALAKSHMI VILAS ROAD, CHAMARAJA MOHALLA, MYSURU</t>
  </si>
  <si>
    <t>MSBN-8</t>
  </si>
  <si>
    <t>GOVARDHAN APARTMENTS, NO.913, 1ST MAIN, LAKSHMIPURAM, MYSURU</t>
  </si>
  <si>
    <t>MSBN-9</t>
  </si>
  <si>
    <t>GUPTHA LODGE, L-252/B, ASHOKA ROAD, MYSURU</t>
  </si>
  <si>
    <t>MSBN-10</t>
  </si>
  <si>
    <t>HOTEL AASHRAYA BOARDING AND LODGING, DHANVANTRI ROAD, MYSURU-1</t>
  </si>
  <si>
    <t>MSBN-11</t>
  </si>
  <si>
    <t>HOTEL ANUGRAHA THEJASWI COMPLEX, 771, NEW SAYYAJI RAO ROAD, MYSURU</t>
  </si>
  <si>
    <t>MSBN-12</t>
  </si>
  <si>
    <t>HOTEL CHALUKYA INTERNATIONAL, SHIVARAMPET, MYSURU</t>
  </si>
  <si>
    <t>MSBN-13</t>
  </si>
  <si>
    <t>SRI.T.N.HARIN NANJARAJE URS, GPA HOLDER SAMPATH LAL KOTHARI, PROPERTY NO: 579/1, CH-45/1( OLD NO:579), SHESHADRI IYER ROAD, CHAMARAJA MOHALLA, MYSURU</t>
  </si>
  <si>
    <t>MSBN-14</t>
  </si>
  <si>
    <t>HOTEL LUCIYA INTERNATIONAL URS COMPLEX, SARDAR PATEL ROAD, MYSURU</t>
  </si>
  <si>
    <t>MSBN-15</t>
  </si>
  <si>
    <t>HOTEL PALACE PLAZA, SRI HARSHA ROAD, MYSURU</t>
  </si>
  <si>
    <t>MSBN-16</t>
  </si>
  <si>
    <t>BHAVANA APARTMENTS, NEW SAYYAJI RAO ROAD, MYSURU</t>
  </si>
  <si>
    <t>MSBN-17</t>
  </si>
  <si>
    <t>HOTEL SWAGATH, SRINIVASA PLAZA, 33/A, D.D.URS ROAD, MYSURU</t>
  </si>
  <si>
    <t>MSBN-18</t>
  </si>
  <si>
    <t>HOTEL VIJAY, SAYYAJI RAO ROAD, MYSURU</t>
  </si>
  <si>
    <t>MSBN-19</t>
  </si>
  <si>
    <t>SRI MANJUNATH (GPA HOLDER),             NO: 909/2, CH-17, 1ST MAIN ROAD, LAKSHMIPURAM, MYSURU</t>
  </si>
  <si>
    <t>MSBN-20</t>
  </si>
  <si>
    <t>MANASA ENCLAVE APARTMENT, NO.920/A&amp;B, CH-8 &amp; CH-9/A, GOPALASWAMY SHISHUVILAS ROAD, LAKSHMIPURAM, CHAMARAJA MOHALLA, MYSURU</t>
  </si>
  <si>
    <t>MSBN-21</t>
  </si>
  <si>
    <t>MAURYA PALACE, No:2716, 2-3-7, SRI HARSHA ROAD, MYSURU.</t>
  </si>
  <si>
    <t>MSBN-22</t>
  </si>
  <si>
    <t>MBM LEHAR COMPLEX, NEW SAYYAJI RAO ROAD, MYSURU</t>
  </si>
  <si>
    <t>MSBN-23</t>
  </si>
  <si>
    <t>MERIDIAN APARTMENTS, NO.1029, GEETHA ROAD, C.R.PURAM, MYSURU</t>
  </si>
  <si>
    <t>MSBN-24</t>
  </si>
  <si>
    <t>MTR DELUX LODGE, NO.2901, HALLADAKERI, MYSURU</t>
  </si>
  <si>
    <t>MSBN-25</t>
  </si>
  <si>
    <t>MTR YATRI NIVAAS LODGING, 2747, HALLDAKERI, MYSURU</t>
  </si>
  <si>
    <t>MSBN-26</t>
  </si>
  <si>
    <t>NANDANA APARTMENTS, NO.902, LAXMIPURAM, 1ST MAIN, MYSURU</t>
  </si>
  <si>
    <t>MSBN-27</t>
  </si>
  <si>
    <t>P.L.VASANTHI, SRI NANDINI LODGE, IRWINS ROAD, MYSURU</t>
  </si>
  <si>
    <t>MSBN-28</t>
  </si>
  <si>
    <t>PREMIER RESIDENCY APARTMENTS, 314, DEWANS ROAD, DEVRAJ MOHALLA, MYSURU</t>
  </si>
  <si>
    <t>MSBN-29</t>
  </si>
  <si>
    <t>PRITHVI APARTMENTS, NO.900, 900/1, 1A, LAKSHMIPURAM, MYSURU</t>
  </si>
  <si>
    <t>MSBN-30</t>
  </si>
  <si>
    <t xml:space="preserve">DR.POORNIMA W/O DR.A.YATHIRAJ,
NO:6/A, ALANAHALLI LAYOUT,
T.NARASIPURA MAIN ROAD,
MYSURU.
</t>
  </si>
  <si>
    <t>MSBN-31</t>
  </si>
  <si>
    <t>RAJDHANI GROUP OF HOTELS, B.N.ROAD, MYSURU</t>
  </si>
  <si>
    <t>MSBN-32</t>
  </si>
  <si>
    <t>RMV ELEGANCE, INDUSTRIAL SUBURB, VISHWESHWARANAGAR, MYSURU</t>
  </si>
  <si>
    <t>MSBN-33</t>
  </si>
  <si>
    <t>SRI H.M.VENKATESH, SIRI SINCHANA, NO:61, 2ND STAGE,  INDUSTRIAL SUBURB, MYSURU.</t>
  </si>
  <si>
    <t>MSBN-34</t>
  </si>
  <si>
    <t>SAI JAYA DURGA APARTMENT, NO.920/1, CH-21, 1ST MAIN, LAKSHMIPURAM, CHAMARAJA MOHALLA, MYSURU</t>
  </si>
  <si>
    <t>MSBN-35</t>
  </si>
  <si>
    <t>SANKALPA APARTMENTS, NO.41, NEW SAYYAJI RAO ROAD, MYSURU</t>
  </si>
  <si>
    <t>MSBN-36</t>
  </si>
  <si>
    <t>SANKALPA BASANT No:40, 41, 3RD STAGE,INDUSTRIAL SUBURB, VIDYARANYAPURAM, MYSURU.</t>
  </si>
  <si>
    <t>MSBN-37</t>
  </si>
  <si>
    <t>SANKALPA ENCLAVE APARTMENT, NO.878/4-5, DEWANS ROAD, LAXMIPURAM, MYSURU</t>
  </si>
  <si>
    <t>MSBN-38</t>
  </si>
  <si>
    <t>SANKALPA MANIMANDIRA APARTMENTS, NO.959, CH-9, 2/3/4, DEEWANS ROAD, MYSURU</t>
  </si>
  <si>
    <t>MSBN-39</t>
  </si>
  <si>
    <t>SANKALPA PARVATHI, 1028/2, JAYALAXMI ROAD, CHAMARAJPURAM, MYSURU</t>
  </si>
  <si>
    <t>MSBN-40</t>
  </si>
  <si>
    <t>SHIVAGURU COMFORTS, HALLADKERI, MYSURU.</t>
  </si>
  <si>
    <t>MSBN-41</t>
  </si>
  <si>
    <t>SHREE SUMATHINATH JAIN(MAHAVEER BHAVAN), 2748/5, CHANDRA GUPTHA ROAD, LASHKAR MOHALLA, MYSURU</t>
  </si>
  <si>
    <t>MSBN-42</t>
  </si>
  <si>
    <t>SMT, SARASWATHI KRISHNAMURTY, NO:28/C, III STAGE, INDUSTRIAL SUBURB, MYSURU 570 008.</t>
  </si>
  <si>
    <t>MSBN-43</t>
  </si>
  <si>
    <t>SMT.RENUKA M/S PREETHI HOME, NO:1432/BCD, SUBBAIAHA ROAD, DEVARAJA MOHALLA, MYSURU.</t>
  </si>
  <si>
    <t>MSBN-44</t>
  </si>
  <si>
    <t>SRI BELLAM RAVICHANDRA &amp; OTHERS, GPA BVL ESTATES, NO:4, BLOCK-K5, KURUBARAHALLI CROSS, KC LAYOUT, MYSURU.</t>
  </si>
  <si>
    <t>MSBN-45</t>
  </si>
  <si>
    <t>SRI HANSRAJ URS @ No:4624/A,B,D &amp; E, SHIVAJI ROAD, 6TH CROSS, N.R.MOHALLA, MYSURU</t>
  </si>
  <si>
    <t>MSBN-46</t>
  </si>
  <si>
    <t>SRI. B. DHANMAL DARLA &amp; BROTHERS, 2256/03, NEW NO: D10/B, VINOBHA ROAD, DEVARAJA MOHLLA, MYSURU.</t>
  </si>
  <si>
    <t>MSBN-47</t>
  </si>
  <si>
    <t>SRI.HARI APARTMENTS, NO.1041, DEVA PARTHEEVA ROAD, CHAMARAJPURAM, MYSURU</t>
  </si>
  <si>
    <t>MSBN-48</t>
  </si>
  <si>
    <t>SRI.MURALIDHARA, M/S FOUNDATIONS PRIME &amp; PRIDE, III STAGE, INDUSTRIAL SUBURB, FORT MOHALLA, MYSURU.</t>
  </si>
  <si>
    <t>MSBN-49</t>
  </si>
  <si>
    <t>SUNDAR ARCADE, OPP. SUBASH BUS STAND, B.N.ROAD, MYSURU</t>
  </si>
  <si>
    <t>MSBN-50</t>
  </si>
  <si>
    <t>TAPOVAN ENCLAVE APARTMENTS, 28/1, VISHWESWARANAGAR III STAGE, INDUSTRIAL UBRUB, MYSURU</t>
  </si>
  <si>
    <t>MSBN-51</t>
  </si>
  <si>
    <t>THE SECRETARY, SANKALPA MAHAL APARTMENT OWNERS ASSOCIATION, NO.1319/12, NEW NO.18, 1319/12B, 1018/A1, LALITHA MAHAL ROAD, MYSURU</t>
  </si>
  <si>
    <t>MSBN-52</t>
  </si>
  <si>
    <t>THE VICEROY HOTEL, RAJENDRA ENTRPRISES, SRI HARSHA ROAD, MYSURU</t>
  </si>
  <si>
    <t>MSBN-53</t>
  </si>
  <si>
    <t>TRIBHUVAN TOWERS, 1432/9, DEWANS ROAD, MYSURU</t>
  </si>
  <si>
    <t>MSBN-54</t>
  </si>
  <si>
    <t>USHA KIRAN CHARITABLE TRUST (EYE HOSPITAL), DEEWANS ROAD, NEAR DOUBLE TANK, LAXMIPURAM, MYSURU</t>
  </si>
  <si>
    <t>MSBN-55</t>
  </si>
  <si>
    <t>VARIETY COMPLEX, HOTEL ROYAL HERITAGE, B.N.ROAD, MYSURU</t>
  </si>
  <si>
    <t>MSBN-56</t>
  </si>
  <si>
    <t>DR.VASUNDHARA DEVI (GPA)               SITE NO:254/7D, NO:37/B, INDUSTRIAL SUBURB, 2ND STAGE, MYSURU.</t>
  </si>
  <si>
    <t>MSBN-57</t>
  </si>
  <si>
    <t>SRI RAMANATHA GUPTHA BYSANI, (SAI BRINDAVAN)  NO:63 &amp; 64, INDUSTRIAL SUBURB, 2ND STAGE, MYSURU SOUTH, MYSURU.</t>
  </si>
  <si>
    <t>MSBN-58</t>
  </si>
  <si>
    <t xml:space="preserve">F.N.INFRASTRUCTURE PRIVATE LIMITED,     (FOUNDATION PRAKRUTHI) NO:81,  INDUSTRIAL SUBURB, 2ND STAGE, VISWESWARANAGAR,
MYSURU.
</t>
  </si>
  <si>
    <t>MSBN-59</t>
  </si>
  <si>
    <t>SRI.N.M.MURALIDHAR  DIRECTOR(FOUNDATION SUDARSHANA)    M/S F.N.INFRASTRUCTURE PVT. LTD., NO:42/E, 42/E1, 2ND STAGE, INDUSTRIAL SUBURB, VISWESWARANAGAR, MYSURU</t>
  </si>
  <si>
    <t>MSBN-60</t>
  </si>
  <si>
    <t>SRI.E.S.SHIVARAJ, KHATHA NO:140, JANJAR NO:130, HANCHYA SATHGALLI VILLAGE, MYSURU</t>
  </si>
  <si>
    <t>MSBN-61</t>
  </si>
  <si>
    <t>SRI.V.NARAYANAPPA S/O VENKATAPPA,(SAI RESIDENCY) NO:507, ALANAHALLI VILLAGE, MYSURU TALUK</t>
  </si>
  <si>
    <t>MSBN-62</t>
  </si>
  <si>
    <t>SRI PUNDALEEKA RAO, NO:1542 &amp;1543, NEW NO: M-11 &amp; M-12, SOPPINAKERI MAIN ROAD, MANDI MOHALLA, MYSURU</t>
  </si>
  <si>
    <t>MSBN-63</t>
  </si>
  <si>
    <t>SRI.R.SATHYANARAYANA RAJU, SY NO:1173, 1173/1,KURUBAGERI, LASHKAR MOHALLA, MYSURU</t>
  </si>
  <si>
    <t>MSBN-64</t>
  </si>
  <si>
    <t>SRI.K.MARISWAMY GOWDA, M/S CHAMUNDI BUILDERS, NO:113/3, ALANAHALLI VILLAGE,NEAR VIDYA VIKAS ENGINEERING COLLEGE, MYSURU</t>
  </si>
  <si>
    <t>MSBN-65</t>
  </si>
  <si>
    <t xml:space="preserve">SRI.PRAKASH
S/O SIDDEGOWDA, NO:827, 827/1, VINAYA MARGA, SIDDARTHA LAYOUT, MYSURU.
</t>
  </si>
  <si>
    <t>MSBN-66</t>
  </si>
  <si>
    <t>SRI.K.R.NARAYANA MURTHY,
NO:289, 290/1, D-21/1,
LAKSHMI VILAS ROAD,
MYSURU.</t>
  </si>
  <si>
    <t>MSBN-67</t>
  </si>
  <si>
    <t xml:space="preserve">SRI. KRISHNOJI RAO,
NO:636, 636/A, 636/B,D-36,D-36/A, D-36/B, BEHIND DEVARAJA URS ROAD, GANGAMMA GUDI ROAD,
SHANI TEMPLE STREET, DEVERAJA MOHALLA, MYSURU.
</t>
  </si>
  <si>
    <t>MSBN-68</t>
  </si>
  <si>
    <t xml:space="preserve">SMT.YASHODAMMA,
MUNCIPLE NO:403, NEW NO:M-3, 2ND CROSS, VOKKALAGERI, MANDI MOHALLA, MYSURU.
</t>
  </si>
  <si>
    <t>MSBN-69</t>
  </si>
  <si>
    <t xml:space="preserve">SRI ANEES UR RAHAMAN,
NO. 97/A, NEW No:L-32/1, 97/B, NEW No:L-32/2, 1ST CROSS, TANK ROAD, MODEL HOUSE BLOCK, N.R.MOHALLA, MYSURU.
</t>
  </si>
  <si>
    <t>MSBN-70</t>
  </si>
  <si>
    <t xml:space="preserve">SRI.B. SHAKEEL AHMED,
NO:18, 2ND STAGE, GAYATHRIPURAM, MYSURU.
</t>
  </si>
  <si>
    <t>MSBN-71</t>
  </si>
  <si>
    <t xml:space="preserve">SRI.M.K. HARISH BABU,
NO. 388, NEETHI MARGA,
SIDDARTHA NAGAR,
MYSURU.
</t>
  </si>
  <si>
    <t>MSBN-72</t>
  </si>
  <si>
    <t>HASMUKH JAIN, M/S PRITHVI INFRASTRUCTURE, JD &amp; GPA HOLDER FOR PARASAIMAL DAK, NO:S-4, VINAYA MARGA, SIDDHARTHANAGAR, MYSURU</t>
  </si>
  <si>
    <t>MSBN-73</t>
  </si>
  <si>
    <t>SRI.V.K.JAGADESH BABU, GPA HOLDER, M/S SANKALP CONSTRUCTIONS PRIVATE LIMITED,SANKALPA LUXURIA, #25/65-66E,25/65-66F, LALITHAMAHAL ROAD, NAZARBAD,MYSURU</t>
  </si>
  <si>
    <t>MSBN-74</t>
  </si>
  <si>
    <t>SMT SUNANDA C GOWDA,          NO: 268,D2 &amp; 268/1,
LAKSHMIVILAS ROAD, DEVARAJA MOHALLA, MYSURU</t>
  </si>
  <si>
    <t>LFTN-1</t>
  </si>
  <si>
    <t>LAXMIRAMASWAMY SOUDHA, NO.1028/1, JAYALAXMI ROAD, C.R.PURAM, MYSURU</t>
  </si>
  <si>
    <t>LFTN-2</t>
  </si>
  <si>
    <t>MITHILA APARTMENTS, NO.1113, J.L.B ROAD, VIDYARANYAPURAM ROAD, MYSURU</t>
  </si>
  <si>
    <t>LFTN-3</t>
  </si>
  <si>
    <t>TEMPLE TREES APARTMENTS, VIHARA MARGA, SIDARRTHANAGAR, MYSURU</t>
  </si>
  <si>
    <t>LFTN-4</t>
  </si>
  <si>
    <t>PRIYADARSHNI APARTMENTS, HYDERALI ROAD, NAZARBAD, MYSURU</t>
  </si>
  <si>
    <t>LFTN-5</t>
  </si>
  <si>
    <t>MANASA APARTMENT, NO.1114, J.L.B.ROAD, VIDYARANYAPURAM, MYSURU</t>
  </si>
  <si>
    <t>LFTN-7</t>
  </si>
  <si>
    <t>AAI, MYSURU AIRPORT, MANDAKALLI, MYSURU.</t>
  </si>
  <si>
    <t>LFTN-8</t>
  </si>
  <si>
    <t>SMT.PANKAJA.C.                                 CHITRAKALA RESIDENCY, NO:1352/3, KABEER RAOD, MANDI MOHALLA, MYSURU 570 001.</t>
  </si>
  <si>
    <t>LFTN-9</t>
  </si>
  <si>
    <t>SRI SHIVANNA,                                        ABHISHEK ASSOCIATES, NEAR KARNATAKA SAREE CENTRE, CHAMUNDI HILL ROAD, MYSURU.</t>
  </si>
  <si>
    <t>LFTN-10</t>
  </si>
  <si>
    <t>T.N.GOPINATH,                                          NO:2438, 2ND CROSS, 6TH BLOCK, HOSABANDIKERI, NEAR NANJUMALIGE CIRCLE, MYSURU -21.</t>
  </si>
  <si>
    <t>LFTN-11</t>
  </si>
  <si>
    <t>THE PRESIDENT, MANDAYAM SRI VAISHNAVASABHA (R), SRI YADHUGIRI YATRIRAJ MATTA BUILDING, 199, SAMPANGI ROAD, 11TH CROSS, MALLESHWARAM, BENGALURU. INSTALLATION AT NO: 147, K 51, RAMAVILAS ROAD, K.R. MOHALLA, MYSURU</t>
  </si>
  <si>
    <t>LFTN-12</t>
  </si>
  <si>
    <t>THE DIRECTOR GENERAL, ADMINISTRATIVE TRAINING INSTITUTE, LAITHAMAHAL ROAD, MYSURU @ KODACHADRI BLOCK, QUARTERS BUILDING OF ADMINISTRATIVE TRAINING INSTITUTE, VIDHYANAGAR, MYSURU</t>
  </si>
  <si>
    <t>LFTN-13</t>
  </si>
  <si>
    <t>M.K.VIJAYKUMAR, NO:4475, NEW NO:L-16, 6TH CROSS, SAINT MARYS ROAD, N.R.MOHALLA, MYSURU.</t>
  </si>
  <si>
    <t>LFTN-14</t>
  </si>
  <si>
    <t>CHANCHALADEVI &amp; OTHERS, NO:278, ASHOKA ROAD, LASHKAR MOHALLA, MYSURU</t>
  </si>
  <si>
    <t>LFTN-15</t>
  </si>
  <si>
    <t>SHASTRY ENTERPRISES,“SUNDER ARCADE”,#-3/2911,
B.N.ROAD,OPP K.S.R.T.C BUS STAND,MYSURU-01</t>
  </si>
  <si>
    <t>LFTN-16</t>
  </si>
  <si>
    <t>SRI ADARSH K MURTHY, S/O A.G.KRISHNAMURTHY, M/S SHANKAR SHETTY &amp; SONS, K.R.CIRCLE, MYSURU.</t>
  </si>
  <si>
    <t>LFTN-17</t>
  </si>
  <si>
    <t>SRI SHIVARATHRI DESHIKENDRA MAHASWAMYGALU, JSS MAHAVIDYAPEETA, NO:353,353/1( NEW NO: F66, 66/1), RAMANUJA ROAD, MYSURU</t>
  </si>
  <si>
    <t>LFTN-18</t>
  </si>
  <si>
    <t>SRI.M.C.DAYANAND, NO:910/2, CH-15/2, 910/2A, CH-15/2A, 910/3, CH-15/3, 1ST MAIN, LAKSHMIPURAM, MYSURU</t>
  </si>
  <si>
    <t>LFTN-19</t>
  </si>
  <si>
    <t>DR AP NIRMALA, NO:2, GIRIDARSHINI LAYOUT, TN PURA ROAD, ALANAHALLI, MYSURU</t>
  </si>
  <si>
    <t>LFTN-20</t>
  </si>
  <si>
    <t>BILAL MOHAMMED KHAN &amp; OTHERS, TAJ CONVENTION HALL, NO:91, BANNIMANTAP A LAYOUT, MYSURU</t>
  </si>
  <si>
    <t>LFTN-21</t>
  </si>
  <si>
    <t>SRI RAMU, BTC COMFORTS, OPP JAGANMOHAN PALACE, MYSURU</t>
  </si>
  <si>
    <t>LFTN-22</t>
  </si>
  <si>
    <t>DR. MAHESH CHANDRA,NO: 8, JCST 'M' BLOCK, 3RD CROSS, CHAMARAJ MOHALLA, MYSURU00</t>
  </si>
  <si>
    <t>LFTN-23</t>
  </si>
  <si>
    <t>M/S. SHUBHAM SAMRUDHI INFRA PVT. LTD. GPA OF SRI. T.N. HARIN NANJARAJE URS, NO: 579/1, CH 45/1, D. SUBBIAH ROAD, LAXMIPURAM, MYSURU00</t>
  </si>
  <si>
    <t>LFTN-24</t>
  </si>
  <si>
    <t>SRI K ADHIRAJAIAH, NO:427/1, KADAKOLA VILLAGE, MYSURU OOTY ROAD, MYSURU</t>
  </si>
  <si>
    <t>LFTN-25</t>
  </si>
  <si>
    <t>SHRI SHANTILAL SRI SRIMAL &amp; SONS, NO:397/1, NEW NO:N-28. MASJID ROAD, NAZARBAD MOHALLA, MYSURU</t>
  </si>
  <si>
    <t>LFTN-26</t>
  </si>
  <si>
    <t>SMT.MALLIKA BEGUM, NO:3147, NEW NO:L-20, CONVENT ROAD, LASHKAR MOHALLA, MYSURU.</t>
  </si>
  <si>
    <t>LFTN-27</t>
  </si>
  <si>
    <t>JSS MAHAVIDYAPEETHA, JSS SRIMATH, SUTTUR NANJANGUD TALUK</t>
  </si>
  <si>
    <t>LFTN-28</t>
  </si>
  <si>
    <t>THE SECRETARY, KANYAKAPARAMESHWARI TEMPLE, NO:69, 69/1, 69/6, 482, ASHOKA ROAD, MYSURU</t>
  </si>
  <si>
    <t>LFTN-30</t>
  </si>
  <si>
    <t>SMT.RUKHMINI, NO:958/2, CH-4 &amp; 958/2A, CH-4/A, CHAMUNDESHWARI CROSS ROAD, LAKSHMIPURAM, MYSURU.</t>
  </si>
  <si>
    <t>LFTN-31</t>
  </si>
  <si>
    <t>SRI. N. MAHENDRA, NO: 853/B-1, N15/B1 &amp; 853/B-1, N-15/B-1A, LOKANARANJANMAHAL ROAD, NAZARBAD, MYSURU00</t>
  </si>
  <si>
    <t>LFTN-32</t>
  </si>
  <si>
    <t>SURESH ALVA, NO:1091/A, NEW NO:CH-19, VANI VILAS ROAD, MYSURU</t>
  </si>
  <si>
    <t>LFTN-33</t>
  </si>
  <si>
    <t>RAVINDRA NO:58/3, RAMANUJA ROAD, MYSURU</t>
  </si>
  <si>
    <t>LFTN-34</t>
  </si>
  <si>
    <t>SRI POOLCHAND MADANLAL, NO:209/1, ASHOKA ROAD, MYSURU</t>
  </si>
  <si>
    <t>LFTN-35</t>
  </si>
  <si>
    <t>SRI RAJESH KUMAR AND SRI KIRAN KUMAR, NO:135,K 63, AND 134 K 63, RAMAVILAS ROAD , MYSURU</t>
  </si>
  <si>
    <t>LFTN-36</t>
  </si>
  <si>
    <t>THE DIRECTOR, M/S NATIONAL INSTITUTE OF ENGINEERING FOUNDATION, NO:1126/A( F 33/1), MANANDAVADI ROAD, MYSURU @ LADIES HOSTEL BUILDING</t>
  </si>
  <si>
    <t>LFTN-37</t>
  </si>
  <si>
    <t>SRI. C.S. NAGESH, NO: 433 AND 434, D-80, DESHICHAR ROAD, DEVARAJA MOHALLA, MYSURU00</t>
  </si>
  <si>
    <t>LFTN-38</t>
  </si>
  <si>
    <t xml:space="preserve">THE SENIOR DIVISIONAL ELECTRICAL ENGINEER, SOUTH WESTERN RAILWAY,CITY RAILWAY STATION, MYSURU. </t>
  </si>
  <si>
    <t>LFTN-39</t>
  </si>
  <si>
    <t>SRI. C.S SATISH, NO.743/1, I 11/F, SOJI ROAD, 2ND CROSS, LASHKAR MOHALLA,MYSURU00</t>
  </si>
  <si>
    <t>LFTN-40</t>
  </si>
  <si>
    <t>MN. HEMACHANDANDRA 1104/1, CH-33/1, GEETHA ROAD, CHAMARAJAPURAMMYSURU00</t>
  </si>
  <si>
    <t>LFTN-41</t>
  </si>
  <si>
    <t>SRI K AJITH NARAYAN AND K SRI RAM,PARTNER OF TAPOVAN PROJECTS AND GPA HOLDER OF M/S GURURAJ DEVELOPERS, NO.28/C-1, 3RD STAGE, INDUSTRIAL SUBURB,MYSURU</t>
  </si>
  <si>
    <t>LFTN-42</t>
  </si>
  <si>
    <t>SRI. SURESH KUMAR,SRI. HITENDRA KUMAR AND SRI KAMALESH KUMAR, SITE NO. 338, 2ND STAGE LAYOUT, NYAYA MARGA, SIDDARTHA NAGAR,MYSURU</t>
  </si>
  <si>
    <t>LFTN-43</t>
  </si>
  <si>
    <t>SRI. SUNIL KUMAR,NO. 177, K C LAYOUT,MYSURU.</t>
  </si>
  <si>
    <t>LFTN-44</t>
  </si>
  <si>
    <t>M/S. HABITAT SHELTERS PVT.LTD. AT DOOR NO. 638 (NEW NO. N-25), VASANTHA MAHAL ROAD (HYDER ALI ROAD), NAZARBAD MOHALLA,MYSURU00</t>
  </si>
  <si>
    <t>LFTN-45</t>
  </si>
  <si>
    <t>SMT. C. LEELAVATHI,M/S. LEELA RESIDENCY, DOOR NO. 351/1, L-163, 351/2, L-164, 351/03, L-164/1 &amp; 351/4, L-165, ASHOK ROAD, LASHKAR MOHALLA,MYSURU</t>
  </si>
  <si>
    <t>LFTN-47</t>
  </si>
  <si>
    <t>SRI. KANYAKA PARAMESHWARI TEMPLE,PROPERTY NO. 478, L-70/3, 477 L-70/4, 476 L-70/3, ASHOKA ROAD, LASHKAR MOHALLA, MYSURU</t>
  </si>
  <si>
    <t>SOD-1</t>
  </si>
  <si>
    <t>SMT  BRAMARAMBA, M/S KAILAS NATURALS, NH-212, SY NO: 144/6,
MYSURU-T.N.PURA ROAD, VARUNA VILLAGE, MYSURU-570  010.</t>
  </si>
  <si>
    <t>DGA-14</t>
  </si>
  <si>
    <t>CHOPRAS,                                         NO:10,D.DEVAAJ URS ROAD,          MYSURU-570 01.</t>
  </si>
  <si>
    <t>DGA-48</t>
  </si>
  <si>
    <t>CAPITOL FUELS, 10TH KM, MYSURU-OOTY ROAD, KADAKOLA, MYSURU.</t>
  </si>
  <si>
    <t>DGA-61</t>
  </si>
  <si>
    <t>ABDULWAHED CONVENTION HALL, NO:523, RAJIVNAGR IST SAGE, MYSURU 570 019.</t>
  </si>
  <si>
    <t>DGA-62</t>
  </si>
  <si>
    <t>GEETHA TIMBERS, NO:424, INDUSTRIAL SUBURB, NEAR BINDU BAKERY, MYSURU.</t>
  </si>
  <si>
    <t>DGA-65</t>
  </si>
  <si>
    <t>GTL INFRASTRUCTURE LIMITED, D.NO:131, SY.NO:221, NEAR MARUTHI TEMPLE, HURA VILLAGE, NANJANGUD TALUK, MYSURU DISTRICT.</t>
  </si>
  <si>
    <t>DGA-66</t>
  </si>
  <si>
    <t>GTL INFRASTRUCTURE LIMITED, HEDATHALE POST, NANJANGUD TALUK, MYSURU DISTRICT.</t>
  </si>
  <si>
    <t>DGA-67</t>
  </si>
  <si>
    <t>GTL INFRASTRUCTURE LIMITED, KH.NO:343/213/2, THURAGANUR, BANNUR HOBLI, T.N.PURA TALUK, MYSURU DISTRICT.</t>
  </si>
  <si>
    <t>DGA-68</t>
  </si>
  <si>
    <t>GTL INFRASTRUCTURE LIMITED, KH.NO:638/418/2, VAJAMANGALA, VARUNA HOBLI, MYSURU TALUK &amp; DISTRICT.</t>
  </si>
  <si>
    <t>DGA-70</t>
  </si>
  <si>
    <t>GTL INFRASTRUCTURE LIMITED, SY.NO:1, SAGASKATTE POST, RAMNAHALLI, MYSURU DISTRICT.</t>
  </si>
  <si>
    <t>DGA-71</t>
  </si>
  <si>
    <t>GTL INFRASTRUCTURE LIMITED, SY.NO:10/2, SOMANATHAPURA, T.N.PURA TALUK, MYSURU DISTRICT.</t>
  </si>
  <si>
    <t>DGA-72</t>
  </si>
  <si>
    <t>GTL INFRASTRUCTURE LIMITED, SY.NO:1053, HOROHALLI, VARUNA HOBLI, (NEXT TO MAHADESHWARA STORES) MYSURU DISTRICT.</t>
  </si>
  <si>
    <t>DGA-73</t>
  </si>
  <si>
    <t>GTL INFRASTRUCTURE LIMITED, SY.NO:206/1, SUTTUR, NANJANGUD TALUK, MYSURU DISTRICT.</t>
  </si>
  <si>
    <t>DGA-75</t>
  </si>
  <si>
    <t>GTL INFRASTRUCTURE LIMITED, SY.NO:25/1A, NEAR GOVT HOSPITAL, DOORA VILLAGE, MYSURU TALUK &amp; DISTRICT.</t>
  </si>
  <si>
    <t>DGA-76</t>
  </si>
  <si>
    <t>GTL INFRASTRUCTURE LIMITED, SY.NO:351, KALALE VILLAGE, NANJANGUD TALUK, MYSURU DISTRICT.</t>
  </si>
  <si>
    <t>DGA-77</t>
  </si>
  <si>
    <t>GTL INFRASTRUCTURE LIMITED, SY.NO:385/1, HOSUR VILLAGE, SHIVARATHREESHWARA NAGAR, MYSURU</t>
  </si>
  <si>
    <t>DGA-79</t>
  </si>
  <si>
    <t>GTL INFRASTRUCTURE LIMITED, SY.NO:709/1, OPP KADAKOLA RAILWAY STATION, MYSURU TALUK &amp; DISTRICT.</t>
  </si>
  <si>
    <t>DGA-80</t>
  </si>
  <si>
    <t>GTL INFRASTRUCTUR LIMITED HAGGINAVALU VILLAGE, NANJANGUD TALUK, MYSURU DISTRICT</t>
  </si>
  <si>
    <t>DGA-81</t>
  </si>
  <si>
    <t>GTL INFRASTRUCTUR LIMITED , HEDIYALE VILLAGE, NANJANGUD TALUK, MYSURU DISTRICT</t>
  </si>
  <si>
    <t>DGA-82</t>
  </si>
  <si>
    <t>GTL INFRASTRUCTUR LIMITED , NAGARLE VILLAGE, NANJANGUD TALUK, MYSURU DISTRICT</t>
  </si>
  <si>
    <t>DGA-83</t>
  </si>
  <si>
    <t>GTL INFRATSRUCTURE LIMITED, SY.NO:111, HADINARU VILLAGE &amp; POST, NANJANGUD TALUK.</t>
  </si>
  <si>
    <t>DGA-86</t>
  </si>
  <si>
    <t>HOTEL GARDEN CITY, NO.2-3, BANNIMANTAP MAIN ROAD, MYSURU</t>
  </si>
  <si>
    <t>DGA-95</t>
  </si>
  <si>
    <t>HOYSALA AUTO GAS, NO:109, YELETHOTA, JLB ROAD, MYSURU.</t>
  </si>
  <si>
    <t>DGA-114</t>
  </si>
  <si>
    <t>IDEAL JAWA ROTARY EDUCATION SOCIETY, JLB ROAD, MYSURU.</t>
  </si>
  <si>
    <t>DGA-144</t>
  </si>
  <si>
    <t>JAGAN MOHAN PALACE, SRI JAYACHAMARAJENDRA ART GALLERY, MYSURU</t>
  </si>
  <si>
    <t>DGA-147</t>
  </si>
  <si>
    <t>JSS MAHAVIDYAPEETHA NEW ASHRAM, CHAMUNDI HILL FOOT ROAD, MYSURU.</t>
  </si>
  <si>
    <t>DGA-149</t>
  </si>
  <si>
    <t>JSS SAMUDAYA BHAVANA, MANGALA MANTAPA SUTTUR, NANJANGUD TALUK, MYSURU DISTRICT.</t>
  </si>
  <si>
    <t>DGA-151</t>
  </si>
  <si>
    <t>KAMAT MADHUVANA, MYSURU-OOTY ROAD, MYSURU.</t>
  </si>
  <si>
    <t>DGA-152</t>
  </si>
  <si>
    <t>KANAKA INDUSTRIES, 43, INDUSTRIAL 'A' LAYOUT, BANNIMANTAP, MYSURU</t>
  </si>
  <si>
    <t>DGA-154</t>
  </si>
  <si>
    <t>KAPILA CONCRETE SPUN PIPES, 7th MILE, T.N.PURA-MYSURU ROAD, NH-212, KEMPAIAHANAHUNDI POST, T.N.PURA TALUK, MYSURU DIST.</t>
  </si>
  <si>
    <t>DGA-156</t>
  </si>
  <si>
    <t>KUNHI MOHAMMED, PRINTING PRESS, NO:3151, DAWOOD KHAN ROAD, LASHKAR MOHALLA, MYSURU.</t>
  </si>
  <si>
    <t>DGA-159</t>
  </si>
  <si>
    <t>LIC OF INDIA, HULLAHALLY ROAD, NANJANGUD.</t>
  </si>
  <si>
    <t>DGA-160</t>
  </si>
  <si>
    <t>LIC OF INDIA, NO:578, DEWANS ROAD, MYSURU-04</t>
  </si>
  <si>
    <t>DGA-179</t>
  </si>
  <si>
    <t>MADHAVA SHENOY KALYANA MANTAPA, NO:19/A, INDUSTRIAL SUBURB, VISVESWARANAGAR, MYSURU.</t>
  </si>
  <si>
    <t>DGA-182</t>
  </si>
  <si>
    <t>MAHADESWARA SAW MILL  HURA VILLAGE, NANJANGUD TALUK, MYSURU DISTRICT.</t>
  </si>
  <si>
    <t>DGA-183</t>
  </si>
  <si>
    <t>RANGAANI TIMBERS, NO:80, 2ND STAGE, INDUSTRIAL SUBURB, MYSURU SOUTH, MYSURU-08</t>
  </si>
  <si>
    <t>DGA-185</t>
  </si>
  <si>
    <t>SHREE SARATHI SAW MILL, NO:99E, INDUSTRIAL SUBURB, MYSURU SOUTH, MYSURU-08</t>
  </si>
  <si>
    <t>DGA-190</t>
  </si>
  <si>
    <t>MYSURU FRIED GRAM INDUSTRIES, NO:34/A, II STAGE, INDUSTRIAL SUBURB, MYSURU.</t>
  </si>
  <si>
    <t>DGA-199</t>
  </si>
  <si>
    <t>AMBIKA WOOD INDUSTRIES,         NO:10, INDUSTRIAL SUBURB, MYSURU 570 008</t>
  </si>
  <si>
    <t>DGA-200</t>
  </si>
  <si>
    <t>SHREE SWASTIK SAW MILLS, NO:12/C, INDUSTRIAL SUBURB, MYSURU SOUTH, MYSURU-08.</t>
  </si>
  <si>
    <t>DGA-202</t>
  </si>
  <si>
    <t>OMKAR INDUSTRIES, MADARAGALLY, KADAKOLA POST, MYSURU TALUK, MYSURU.</t>
  </si>
  <si>
    <t>DGA-204</t>
  </si>
  <si>
    <t>SRI GANESH SAW MILL, NO:62, INDUSTRIAL SUBURB, MYSURU SOUTH, MYSURU-08.</t>
  </si>
  <si>
    <t>DGA-209</t>
  </si>
  <si>
    <t>QUALITY ENGINEERING WORKS, C.V.ROAD, BANNIMANTAP, MYSURU-15</t>
  </si>
  <si>
    <t>DGA-211</t>
  </si>
  <si>
    <t>RAJA GOPAL RAO RASHINKAR KALYANA MANTAPA, HYDERALI ROAD, NAZARBAD, MYSURU</t>
  </si>
  <si>
    <t>DGA-212</t>
  </si>
  <si>
    <t>RAJDHANI ASBESTOS, NO:34/B, INDUSTRIAL SUBURB, 2ND STAGE, MYSURU.</t>
  </si>
  <si>
    <t>DGA-214</t>
  </si>
  <si>
    <t>RAMAN BOARDS Ltd., PUMP HOUSE, CHIKKAYANA CHATRA, THANDAVAPURA, NANANGUD</t>
  </si>
  <si>
    <t>DGA-215</t>
  </si>
  <si>
    <t>RAMANS COLOUR LAB, SHOP NO:G-24,25,26 SUNDAR ARCADE, OPP: SUBURB BUS STAND, B.N.RD, MYSURU.</t>
  </si>
  <si>
    <t>DGA-217</t>
  </si>
  <si>
    <t>RANGA RAO &amp; SONS, F-5, POST OFFICE ROAD, VISWESHWARANAGAR, INDUSTRIAL SUBURB, MYSURU</t>
  </si>
  <si>
    <t>DGA-222</t>
  </si>
  <si>
    <t>RELIANCE COMMNICATION LIMITED, NO:467,MAIN ROAD, HULLAHALLI, NANJANGUD TALUK.</t>
  </si>
  <si>
    <t>DGA-225</t>
  </si>
  <si>
    <t>RELIANCE COMMUNICATION LIMITED, NO:123, HADINARU POST &amp; VILLAGE, NANJANGUD TALUK.</t>
  </si>
  <si>
    <t>DGA-226</t>
  </si>
  <si>
    <t>RELIANCE COMMUNICATION LIMITED, NO:361, MAIN ROAD, NANJANGUD</t>
  </si>
  <si>
    <t>DGA-227</t>
  </si>
  <si>
    <t>RELIANCE COMMUNICATION LIMITED, NO:47, GAYATHRIPURAM, MYSURU.</t>
  </si>
  <si>
    <t>DGA-231</t>
  </si>
  <si>
    <t>RELIANCE COMMUNICATION LIMITED, THAGADUR ILLAGE, NANJANGUD TALUK, MYSURU DISTRICT.</t>
  </si>
  <si>
    <t>DGA-244</t>
  </si>
  <si>
    <t>S.R.POULTRY FARM, SUTTUR ROAD, DEVALAPURA, MYSURU TALUK, MYSURU.</t>
  </si>
  <si>
    <t>DGA-245</t>
  </si>
  <si>
    <t>SAINT PHILOMINAS COLLEGE, UG BLOCK, BANNIMANTAP, MYSURU.</t>
  </si>
  <si>
    <t>DGA-247</t>
  </si>
  <si>
    <t>SHARADA POULTRY FARM, NO:81/2 &amp; 81/3, KUDANAHALLI, MYSURU</t>
  </si>
  <si>
    <t>DGA-248</t>
  </si>
  <si>
    <t>SHREE CONSULTANTS, BIOMEDICAL WASTE TREATMENT &amp; DISPOSAL PLANT, VARUNE VILLAGE, T.N.PURA ROAD, MYSURU.</t>
  </si>
  <si>
    <t>DGA-252</t>
  </si>
  <si>
    <t>DR.S.R.ANIL KUMAR,                     RHYDHM &amp; HUES, NO:156/1, NANJANGUD ROAD, MYSURU.</t>
  </si>
  <si>
    <t>DGA-255</t>
  </si>
  <si>
    <t>SMT VISHALAKSHAMMA, NO:3, BLOCK NO:9, DR.RAJKUMAR ROAD, JSS LAYOUT, MYSURU.</t>
  </si>
  <si>
    <t>DGA-256</t>
  </si>
  <si>
    <t>SOUTHERN FUNCTION HALL, 4631, SHIVAJI ROAD, N.R.MOHALLA, MYSURU</t>
  </si>
  <si>
    <t>DGA-259</t>
  </si>
  <si>
    <t>SRI BHUVANESWARI KALYANA MANTAPA, BANNIMANTAP, MYSURU</t>
  </si>
  <si>
    <t>DGA-260</t>
  </si>
  <si>
    <t>SRI CHINNAMMA CHANNABASAPPA KALYANA MANTAPA, NO:12/1, LOKARANJAN MAHAL ROAD, INDIRANAGAR, MYSURU.</t>
  </si>
  <si>
    <t>DGA-261</t>
  </si>
  <si>
    <t>SRI LAKSHMI KALYANA MANTAPA, T.N.PURA ROAD, K.S.R.P.C, II STAGE, NANDANAHALLI, MYSURU</t>
  </si>
  <si>
    <t>DGA-264</t>
  </si>
  <si>
    <t>SRI PATIL TIMBERS, NO:96B/A, INDUSTRIAL SUBURB, MYSURU SOUTH, MYSURU</t>
  </si>
  <si>
    <t>DGA-266</t>
  </si>
  <si>
    <t>PRAJWAL HEALTH CARE, NO: 46, BN ROAD, BANNIMANTAP, MYSURU.</t>
  </si>
  <si>
    <t>DGA-267</t>
  </si>
  <si>
    <t>SRI THUNGA ADDAPPA SETTY CHOULTRY, SRI KANYAKA PARAMESHWARI TEMPLE, NO:404, L-119, ASHOKA ROAD, MYSURU.</t>
  </si>
  <si>
    <t>DGA-268</t>
  </si>
  <si>
    <t>SRI VENKATESHA ENGINEERING WORKS, NO:773, GANDHI SQUARE, MYSURU.</t>
  </si>
  <si>
    <t>DGA-269</t>
  </si>
  <si>
    <t>SRI IQBAL MANALODY, NANJANGUD PLAZA, VISWESVARAIAH CIRCLE, MGS ROAD, NANJAGUD 571301</t>
  </si>
  <si>
    <t>DGA-272</t>
  </si>
  <si>
    <t>SRI.GURUMALLESWARA SAW MILL, HADINARU, NANJANGUD TQ., MYSURU DT.</t>
  </si>
  <si>
    <t>DGA-281</t>
  </si>
  <si>
    <t>SWASTIK FRIED GRAM INDUSTRIES, NO:34/C, 2ND STAGE, INDUSTRIAL SUBURB, MYSURU.</t>
  </si>
  <si>
    <t>DGA-282</t>
  </si>
  <si>
    <t>SWASTIK TIMBERS, 95/B, INDUSTRIAL SUBURB, MYSURU SOUTH, MYSURU</t>
  </si>
  <si>
    <t>DGA-294</t>
  </si>
  <si>
    <t>TRIPURA SUNDARI KALYANA MANTAPA, NO:33/D, II STAGE, STERLING THEATRE ROAD, INDUSTRIAL SUBURB, MYSURU.</t>
  </si>
  <si>
    <t>DGA-296</t>
  </si>
  <si>
    <t>EAGLE BURG INDIA PRIVATE LIMITED, BANNUR ROAD, MYSURU</t>
  </si>
  <si>
    <t>DGA-297</t>
  </si>
  <si>
    <t>UNIQUE WIRES (P) LIMITED, NO:C2, INDUSTRIAL ESTATE, KALLAHALLI, NANJANGUD, MYSURU</t>
  </si>
  <si>
    <t>DGA-298</t>
  </si>
  <si>
    <t>URS KAR SERVICE CENTRE (P) Ltd., CH-47, DEWANS ROAD, LAKSHMIPURAM, NEAR DOUBLE TANK, MYSURU.</t>
  </si>
  <si>
    <t>DGA-300</t>
  </si>
  <si>
    <t>VASANTH SERVICE STATION, OPP:NIE COLLEGE, H.D.KOTE ROAD, MYSURU.</t>
  </si>
  <si>
    <t>DGA-310</t>
  </si>
  <si>
    <t>VIOM NETWORK LIMITED, NANJANGUD INDUSTRIAL AREA, NANJANGUD</t>
  </si>
  <si>
    <t>DGA-337</t>
  </si>
  <si>
    <t>VODAFONE ESSAR SOUTH LIMITED,PROPERTY NO:9, SY.NO:41 &amp; 42(P), NEW STREET TALKAD, T.N.PURA TALUK.</t>
  </si>
  <si>
    <t>DGA-356</t>
  </si>
  <si>
    <t>YATRI BHAVAN, OOTY ROAD, NANJANGUD, MYSURU DISTRICT.</t>
  </si>
  <si>
    <t>DGA-364</t>
  </si>
  <si>
    <t>THE EXECUTIVE SECRETARY,JSS ANUBHAVA MANTAPA, HULLAHALLI ROAD, OPP: LIC OFFICE, NANJANGUD.</t>
  </si>
  <si>
    <t>DGA-365</t>
  </si>
  <si>
    <t xml:space="preserve">THE EXECUTIVE SECRETARY,JSS 
 COLLEGE OF ARTS &amp; SCIENCE, DEVIRAMMANAHALLI, NANJANGUD.  
</t>
  </si>
  <si>
    <t>DGA-366</t>
  </si>
  <si>
    <t>SRI HINGLAJ SAW MILLS, NO: 4, INDUSTRIAL SUBURB, MYSURU.</t>
  </si>
  <si>
    <t>DGA-367</t>
  </si>
  <si>
    <t>MOHAMMED AYUB, NO:46, BANNIMANTAP 'A' LAYOUT, MYSURU-15</t>
  </si>
  <si>
    <t>DGA-369</t>
  </si>
  <si>
    <t>HDFC BANK LIMITED, NO:474-7/1, 474-7/1B, CHAMRAJA DOUBLE ROAD, MYSURU.</t>
  </si>
  <si>
    <t>DGA-370</t>
  </si>
  <si>
    <t>THE SHARIFF INDUSTRIES &amp; SAW MILLS, NO:33, NEW BAMBOO BAZAR, MYSURU 570 001.</t>
  </si>
  <si>
    <t>DGA-373</t>
  </si>
  <si>
    <t>M/S MARUTHI TIMBERS, NO: 96/C, INDUSTRIAL SUBURB, MYSURU.</t>
  </si>
  <si>
    <t>DGA-374</t>
  </si>
  <si>
    <t>M/S PRABATHI TIMBERS, SITE NO: 55/C2, 55/C,INDUSTRIAL SUBURB, MYSURU.</t>
  </si>
  <si>
    <t>DGA-376</t>
  </si>
  <si>
    <t>SRI SARSWATHI TIMBER MART, NO: 60/61, INDUSTRIAL SUBURB, MYSURU.</t>
  </si>
  <si>
    <t>DGA-378</t>
  </si>
  <si>
    <t>SHIVA SAWMILL, NO. 99F, 2ND STAGE, INDUSTRIAL SUBURB, MYSURU.</t>
  </si>
  <si>
    <t>DGA-379</t>
  </si>
  <si>
    <t>SURYA ENTERPRISES, NO. 44/C, 2ND STAGE, INDUSTRIAL SUBURB, MYSURU.</t>
  </si>
  <si>
    <t>DGA-380</t>
  </si>
  <si>
    <t>M/S SURABHI MARBLES, NO. 37, B-2, 2ND STAGE, INDUSTRIAL SUBURB, MYSURU.</t>
  </si>
  <si>
    <t>DGA-381</t>
  </si>
  <si>
    <t>THE PRESIDENT, VANIYAR SRI SEETHA KALYANA MANTAP WELFARE ASSOCIATES, NO. 404, 405, DEVAMBA AGRAHARA, K.R.MOHALLA, MYSURU.</t>
  </si>
  <si>
    <t>DGA-0</t>
  </si>
  <si>
    <t>AGARWAL LODGE, DHANVANTHRI ROAD, MYSURU.</t>
  </si>
  <si>
    <t>DGA-1</t>
  </si>
  <si>
    <t>R.G.FUEL AGENCY,                        SY.NO:182/3, NAGANAHALLI, MYSURU-BANGALORE ROAD, MYSURU-570 003.</t>
  </si>
  <si>
    <t>DGA-4</t>
  </si>
  <si>
    <t>AIRCEL LIMITED, PLOT NO:57,MAHADEVAPURA, MYSURU TALUK &amp; DISTRICT.</t>
  </si>
  <si>
    <t>DGA-7</t>
  </si>
  <si>
    <t>AIRCEL LIMITED, SY.NO:83, DEVANOOR EXTENSION, 1ST STAGE, N.R.MOHALLA, MYSURU.</t>
  </si>
  <si>
    <t>DGA-9</t>
  </si>
  <si>
    <t>ANAND VIHAR KALYAN BHAVAN, NO.2930, B.N.ROAD, MYSURU</t>
  </si>
  <si>
    <t>DGA-10</t>
  </si>
  <si>
    <t>ASHWINI NURSING HOME, NO:922/2B, CH 6/2B, KANTHARAJ URS ROAD, LAKSHMIPURAM, MYSURU</t>
  </si>
  <si>
    <t>DGA-11</t>
  </si>
  <si>
    <t>ASSISTANT EXECUTIVE ENGINEER, PWD ELECTRICAL SUBDIVISION, MYSURU.</t>
  </si>
  <si>
    <t>DGA-12</t>
  </si>
  <si>
    <t>THE HEAD MISTRESS, TERESIAN HIGHER PRIMARY SCHOOL,SIDDHARTHANAGAR, MYSURU</t>
  </si>
  <si>
    <t>DGA-13</t>
  </si>
  <si>
    <t>M/S SRIRAM CERAMICS, NO:1090, M.G.ROAD( NEAR LAW COURT), CHAMRAJAPURAM, MYSURU</t>
  </si>
  <si>
    <t>DGA-15</t>
  </si>
  <si>
    <t>ATC INDIA TOWER ORPORATION PVT Ltd., NO:160, SITE NO:133, JANATHA COLONY, THAVAREKATTE, CHAMUNDI HILL, MYSURU DISTRICT.</t>
  </si>
  <si>
    <t>DGA-17</t>
  </si>
  <si>
    <t>BALAJI WOOD INDUSTRIES, NO:14, 2ND STAGE, INDUSTRIAL SUBURB, MYSURU.</t>
  </si>
  <si>
    <t>DGA-19</t>
  </si>
  <si>
    <t>PUSHPASHRAMA,                          INSTITUTE OF PHILOSOPHY &amp; RELIGION, R.S.NAYUDU NAGAR, N.R.MOHALLA POST, MYSURU-07</t>
  </si>
  <si>
    <t>DGA-21</t>
  </si>
  <si>
    <t>BHART INFRATEL LIMITED, NO:26/1A, S.NO:10, RAJALAKSHMI DELUX LODGE, NEW SAYYAJI RAO ROAD, NEAR HIGHWAY CIRCLE, DEVRAJ MOHALLA, MYSURU.</t>
  </si>
  <si>
    <t>DGA-23</t>
  </si>
  <si>
    <t>BHARTI AIRTEL LIMITED, NO:1115, JALARAM KRUPA, TANK BUND ROAD, ITTIGEGUD, INDRANAGAR, MYSURU-10.</t>
  </si>
  <si>
    <t>DGA-25</t>
  </si>
  <si>
    <t>BHARTI AIRTEL LIMITED, NO:2792, YADAVA JYOTHI TRUST, BASAWESHWARA ROAD, CHAMUNDIPURAM, MYSURU.</t>
  </si>
  <si>
    <t>DGA-34</t>
  </si>
  <si>
    <t>BHARTI INFRATEL LIMITED, S.NO:3207/1, DB MILL ROAD, 2nd CROSS, BANNIMANTAP, MYSURU.</t>
  </si>
  <si>
    <t>DGA-35</t>
  </si>
  <si>
    <t>BHARTI INFRATEL LIMITED, SY.NO:4/P37, KURUBARAHALLI, OPP PLANET-X, MYSURU.</t>
  </si>
  <si>
    <t>DGA-36</t>
  </si>
  <si>
    <t>BHARTI INFRATEL LIMITED, SY.NO:43, NACHANAHALLI VILLAGE (JP NAGAR 1st STAGE) KASABA HOBLI, MYSURU TALUK &amp; DISTRICT.</t>
  </si>
  <si>
    <t>DGA-39</t>
  </si>
  <si>
    <t>BHARTI MOBILE LIMITED, NO:894, SIDDARTHA LAYOUT, NAZARBAD MOHALLA, MYSURU.</t>
  </si>
  <si>
    <t>DGA-40</t>
  </si>
  <si>
    <t>BHARTI MOBILES LIMITED, NO:4649, SHIVAJI ROAD, NR MOHALLA, MYSURU-7</t>
  </si>
  <si>
    <t>DGA-42</t>
  </si>
  <si>
    <t>MRS ROHINI DEVI, STC MARKETING &amp; SERVICES, NO:3/2, C.V.WEST CROSS ROAD, BANNIMANTAP "A" EXTENSION, MANDI MOHALLA, MYSURU.</t>
  </si>
  <si>
    <t>DGA-44</t>
  </si>
  <si>
    <t>BISON BRAND COTTON WADDING, NO.206, 2ND CROSS, B.B.SONS ROAD, BANNIMANTAP, MYSURU</t>
  </si>
  <si>
    <t>DGA-45</t>
  </si>
  <si>
    <t>JOINT COMMISSIONER OF COMMERCIAL TAXES(Enf),No:487, BIDARAM KRISHNAPPA ROAD, DEVARAJA MOHALLA, MYSURU</t>
  </si>
  <si>
    <t>DGA-52</t>
  </si>
  <si>
    <t>SRI.K.NAGENDRA, M/S SRI MAHADESHWARA FUEL STATION, " INDIAN OIL DEALERS", NO:157/1, MYSURU-T.NARASIPURA ROAD, NH-212, LALITHADRIPURA POST, MYSURU</t>
  </si>
  <si>
    <t>DGA-53</t>
  </si>
  <si>
    <t>DECCAN POULTRY FARM, NO:76/1, VAJAMANGALA, BANNUR ROAD, MYSURU TALUK.</t>
  </si>
  <si>
    <t>DGA-54</t>
  </si>
  <si>
    <t>DEPUTY CONSERVATOR OF FORESTS, ARANYA BHAVAN, ASHOKA RURAM, MYSURU.</t>
  </si>
  <si>
    <t>DGA-56</t>
  </si>
  <si>
    <t>DOCTORS HOUSING CO-OPERATIVE SOCIETY LIMITED, SAMUDAYA BHAVANA, DOCTORS LAYOUT, ALANAHALLY, T.N.PURA ROAD, LALITHADRIPURA POST, MYSURU.</t>
  </si>
  <si>
    <t>DGA-57</t>
  </si>
  <si>
    <t>SRI.M.K.POTHRAJ, M/S VAISHNAVI SERVICE STATION, R.T.O. CIRCLE, J.L.B. ROAD, MYSURU</t>
  </si>
  <si>
    <t>DGA-58</t>
  </si>
  <si>
    <t>DYUTHI MOTORS(PVT) Ltd., NO.50, HIGHWAY CIRCLE, NEAR SAYYAJI RAO ROAD, MYSURU</t>
  </si>
  <si>
    <t>DGA-59</t>
  </si>
  <si>
    <t>ATC TELECOM TOWER CORPORATION PVT. LTD.,SY.NO:177, 177/1, RAGHAVENDRA SCHOOL COMPOUND, KYATHAMARANAHALLI, RAGHAVENDRA NAGAR, MYSURU 560 038.</t>
  </si>
  <si>
    <t>DGA-64</t>
  </si>
  <si>
    <t xml:space="preserve">M/S CAUVERY KARNATAKA STATE ARTS AND CRAFTS EMPORIUM, SAYYAJI RAO ROAD,MYSURU.
</t>
  </si>
  <si>
    <t>DGA-69</t>
  </si>
  <si>
    <t>GTL INFRASTRUCTURE LIMITED, SITE NO:3, 2ND STAGE, RAJEEV NAGAR, OPP:MASHIM CO-OPERATIVE BANK, MYSURU.</t>
  </si>
  <si>
    <t>DGA-85</t>
  </si>
  <si>
    <t>HBR INTERNATIONAL LODGING, NEAR SUBURB BUSSTAND, BANGALORE-NILGIRI ROAD, MYSURU.</t>
  </si>
  <si>
    <t>DGA-87</t>
  </si>
  <si>
    <t>HOTEL GAYATHRI LODGING, DHANVANTHRI ROAD, MYSURU.</t>
  </si>
  <si>
    <t>DGA-88</t>
  </si>
  <si>
    <t>HOTEL GOKUL, SRI KRISHNA COMPLEX, D.BANUMAIAH SQUARE, MYSURU.</t>
  </si>
  <si>
    <t>DGA-89</t>
  </si>
  <si>
    <t>HOTEL KAMADHENU, SAYYAJI RAO ROAD, MYSURU.</t>
  </si>
  <si>
    <t>DGA-90</t>
  </si>
  <si>
    <t>HOTEL MAURYA, NO:9/5, HANUMANTHA RAO STREET-II, MYSURU.</t>
  </si>
  <si>
    <t>DGA-91</t>
  </si>
  <si>
    <t>HOTEL MAYURA YATHRI NIVAS, KSTDC, NO:2, JLB ROAD, MYSURU.</t>
  </si>
  <si>
    <t>DGA-92</t>
  </si>
  <si>
    <t>THE MYSORE DIOCESAN SOCIETY,
SY NO: 21, EERANGERE VILLAGE,
KASABA HOBLI, NELSON MANDELA ROAD, BANNIMANTAP, MANDI MOHALLA,
MYSURU.</t>
  </si>
  <si>
    <t>DGA-93</t>
  </si>
  <si>
    <t>THE PRESIDENT,                               HOYSALA KARNATAKA SANGHA, NO:888/889, N.S.ROAD, LAKSHMIPURAM, MYSURU.</t>
  </si>
  <si>
    <t>DGA-94</t>
  </si>
  <si>
    <t>HOTEL SRINGAR, VINOBHA ROAD, SHIVARAMPET, MYSURU.</t>
  </si>
  <si>
    <t>DGA-97</t>
  </si>
  <si>
    <t>HUTCHISON ESSAR SOUTH LIMITED, NO:73/B, A.V.HOSPITAL ROAD, VINAYA MARGA, SIDDARTHA LAYOUT, MYSURU.</t>
  </si>
  <si>
    <t>DGA-98</t>
  </si>
  <si>
    <t>HUTCHISON ESSAR SOUTH LIMITED, OPP TO DELHIDHABA, RAGHUVANAHALLI, BRAHAMAPURA VILLAGE, MYSURU DISTRICT.</t>
  </si>
  <si>
    <t>DGA-100</t>
  </si>
  <si>
    <t>HUTCHISON ESSAR SOUTH LIMITED, PROPERTY NO:53/1, ASSESSMENT NO:8/3, HOROHALLI POST,MELLAHALLI, MYSURU</t>
  </si>
  <si>
    <t>DGA-102</t>
  </si>
  <si>
    <t>HUTCHISON ESSAR SOUTH LIMITED, S.NO:24, SY.NO:84, K.N.HUNDI, KADAKOLA POST, MYSURU TALUK &amp; DISTRICT.</t>
  </si>
  <si>
    <t>DGA-105</t>
  </si>
  <si>
    <t>HUTCHISON ESSAR SOUTH LIMITED, SITE NO:147/4, ALANAHALLI, MYSURU</t>
  </si>
  <si>
    <t>DGA-109</t>
  </si>
  <si>
    <t>HUTCHISON ESSAR SOUTH LIMITED, SY.NO:4/P37, BLOCK D, KURUBARAHALLI VILLAGE, MYSURU.</t>
  </si>
  <si>
    <t>DGA-113</t>
  </si>
  <si>
    <t>HUTCHISON ESSAR SOUTH LIMITED, VIDYARANYA COMPLEX, NO:55/38, VIDYARANYAPURAM, FORT MOHALLA, MYSURU.</t>
  </si>
  <si>
    <t>DGA-116</t>
  </si>
  <si>
    <t xml:space="preserve">SRI.M.V.SANATH KUMAR,
M/S S.K.JAIN ENTERPRISES,
NO: 1226/1, KANTHARAJA URS ROAD,
KRISHNAMURTHYPURAM,
MYSURU.
</t>
  </si>
  <si>
    <t>DGA-119</t>
  </si>
  <si>
    <t>INDUS TOWERS LIMITED, 136/2, SOMESWARAPURA VILLAGE &amp; POST, VARUNA HOBLI, MYSURU TALUK.</t>
  </si>
  <si>
    <t>DGA-120</t>
  </si>
  <si>
    <t>INDUS TOWERS LIMITED, KH.NO:295, ASSESSMENT NO:207, SIDDALINGAPURA VILLAGE, MYSURU TALUK &amp; DISTRICT.</t>
  </si>
  <si>
    <t>DGA-122</t>
  </si>
  <si>
    <t>INDUS TOWERS LIMITED, NO:144/B, 210/1, DEVALAPURA VILLAGE &amp; POST, VARUNA HOBLI, MYSURU.</t>
  </si>
  <si>
    <t>DGA-123</t>
  </si>
  <si>
    <t>INDUS TOWERS LIMITED, NO:5/3, KIRALU VILLAGE, AYYARAHALLI POST VARUNA HOBLI, MYSURU.</t>
  </si>
  <si>
    <t>DGA-126</t>
  </si>
  <si>
    <t>INDUS TOWERS LIMITED, PROPERTY NO:115/3, NO:159, DUDDAGERE VILLAGE, MYSURU TALUK &amp; DISTRICT.</t>
  </si>
  <si>
    <t>DGA-129</t>
  </si>
  <si>
    <t>INDUS TOWERS LIMITED, PROPERTY NO:418/3, VAJAMANGALA VILLAGE &amp; POST, VARUNA HOBLI, MYSURU TALUK &amp; DISTRICT.</t>
  </si>
  <si>
    <t>DGA-132</t>
  </si>
  <si>
    <t>INDUS TOWERS LIMITED, SY.NO:123/4, HALANAHALLI, KASABA HOBLI, MYSURU TALUK &amp; DISTRICT.</t>
  </si>
  <si>
    <t>DGA-135</t>
  </si>
  <si>
    <t>INDUS TOWERS LIMITED, SY.NO:27/1, INNAM UTTARAHALLI, MC HUNDI, VARUNA HOBLI, MYSURU TALUK &amp; DISTRICT.</t>
  </si>
  <si>
    <t>DGA-141</t>
  </si>
  <si>
    <t>THE SUPERINTENDENT OF POLICE,
KARNATAKA LOKAYUKTHA,
MYSURU DIVISION@ PADMALAYA BUILDING, OPPOSITE TO 
 SALES TAX OFFICE, DEWANS ROAD, DEVARAJA MOHALLA, MYSURU.</t>
  </si>
  <si>
    <t>DGA-142</t>
  </si>
  <si>
    <t>J.N.KHAN FUEL DOME, UDAYAGIRI MAIN ROAD, MYSURU</t>
  </si>
  <si>
    <t>DGA-143</t>
  </si>
  <si>
    <t>ORIGINAL VEL SPORTING NEWS, NO:408, T.N.PURA ROAD, SIDDARTHA LAYOUT, 1ST STAGE, MYSURU.</t>
  </si>
  <si>
    <t>DGA-157</t>
  </si>
  <si>
    <t>DHARMADHIKARI                                           SRI SRI SRINGERI JAGADGURU SHANKARACHARYA MAHASAMSTANAM, FORT MOHALLA, MYSURU 4.</t>
  </si>
  <si>
    <t>DGA-161</t>
  </si>
  <si>
    <t>LITTLE GAS COMPANY (HP Gas) 27/2, N1/3, Govt Guest House Road, NAZARBAD, MYSURU MYSURU 570 010.</t>
  </si>
  <si>
    <t>DGA-162</t>
  </si>
  <si>
    <t xml:space="preserve">M/S INDUS TOWERS LIMITED, 117/2P, KH.NO:547,
DOORA VILLAGE, MYSURU TALUK &amp; DISTRICT.
</t>
  </si>
  <si>
    <t>DGA-163</t>
  </si>
  <si>
    <t xml:space="preserve">M/S INDUS TOWERS LIMITED, 4/P37, BLOCK-D,  KURUBARAHALLI, K.C.LAYOUT, MYSURU.
</t>
  </si>
  <si>
    <t>DGA-171</t>
  </si>
  <si>
    <t xml:space="preserve">M/S INDUS TOWERS LIMITED, SY.NO:136/8, KYATHAMARANAHALLI, MYSURU.
</t>
  </si>
  <si>
    <t>DGA-178</t>
  </si>
  <si>
    <t xml:space="preserve">M/S INDUS TOWERS LIMITED,
PLOT NO:19, NEAR GOVT PRIMARY SCHOOL, BHUGATHAGALLI,
VAJAMANGALA, 
MYSURU TALUK &amp; DISTRICT.
</t>
  </si>
  <si>
    <t>DGA-180</t>
  </si>
  <si>
    <t>N.RANGA RAO &amp; SONS, SITE NO: 1, INDUSTRIAL SUBURB, MANANDAVADI ROAD, MYSURU.</t>
  </si>
  <si>
    <t>DGA-188</t>
  </si>
  <si>
    <t>MEENAKSHI GANESH PRASAD CHOULTRY, SHIVAJI ROAD, N.R.MOHALLA, MYSURU</t>
  </si>
  <si>
    <t>DGA-191</t>
  </si>
  <si>
    <t>SHREE UMIYA TIMBERS, NO:43, INDUSTRIAL SUBURB, MYSURU SOUTH, MYSURU.</t>
  </si>
  <si>
    <t>DGA-192</t>
  </si>
  <si>
    <t>MYSURU SOFT DRINKS, SHIVARAMPET CROSS, MYSURU.</t>
  </si>
  <si>
    <t>DGA-195</t>
  </si>
  <si>
    <t>NAGENDRA, NEW SHYAMALA BAKERY, NO:198/1-A, C-H-1A, KRB ROAD, CHAMARAJPURAM, MYSURU.</t>
  </si>
  <si>
    <t>DGA-197</t>
  </si>
  <si>
    <t>NEW GAYATHRI BHAVAN, DHANVANTRI ROAD, MYSURU.</t>
  </si>
  <si>
    <t>DGA-198</t>
  </si>
  <si>
    <t>HOTEL INDRA BHAVAN, DHANVANTHRI ROAD, MYSURU.</t>
  </si>
  <si>
    <t>DGA-206</t>
  </si>
  <si>
    <t>PAS EXPORTS PRIVATE LIMITED            C/O VIVEKANANDA GIRIJANA KALYANA KENDRA, NO:81-82, OOTY ROAD, MYSURU.</t>
  </si>
  <si>
    <t>DGA-208</t>
  </si>
  <si>
    <t>PRERANA MOTORS (P) Ltd., NO:15C, INDUSTRIAL SUBURB, OFF: MANANDAVADI ROAD, MYSURU SOUTH, MYSURU.</t>
  </si>
  <si>
    <t>DGA-213</t>
  </si>
  <si>
    <t>VIOM NETWORKS LIMITED,           N.R.MOHALLA, BELWATHA, KESARE, SUBASH NAGAR, KHB COLONY, MYSURU DISTRICT.</t>
  </si>
  <si>
    <t>DGA-216</t>
  </si>
  <si>
    <t>RANGA RAO &amp; SONS, 90/91, VISWESHWARANAGAR, INDUSTRIAL SUBURB, MYSURU</t>
  </si>
  <si>
    <t>DGA-223</t>
  </si>
  <si>
    <t>RELIANCE COMMUNICATION LIMITED, GANDHINAGAR, MYSURU.</t>
  </si>
  <si>
    <t>DGA-224</t>
  </si>
  <si>
    <t>RELIANCE COMMUNICATION LIMITED, GHOUSHIYA NAGAR, MYSURU.</t>
  </si>
  <si>
    <t>DGA-228</t>
  </si>
  <si>
    <t>RELIANCE COMMUNICATION LIMITED, RAJIVNAGAR, MYSURU.</t>
  </si>
  <si>
    <t>DGA-229</t>
  </si>
  <si>
    <t>RELIANCE COMMUNICATION LIMITED, SHANTHINAGAR, MYSURU.</t>
  </si>
  <si>
    <t>DGA-230</t>
  </si>
  <si>
    <t>RELIANCE COMMUNICATION LIMITED, SHANTINAGAR, MYSURU</t>
  </si>
  <si>
    <t>DGA-234</t>
  </si>
  <si>
    <t>RELIANCE INFOCOMM LIMITED, ASHOKA ROAD, MYSURU.</t>
  </si>
  <si>
    <t>DGA-235</t>
  </si>
  <si>
    <t>RELIANCE INFOCOMM LIMITED, CHAMUNDIPURAM, MYSURU</t>
  </si>
  <si>
    <t>DGA-236</t>
  </si>
  <si>
    <t>RELIANCE INFOCOMM LIMITED, NO:4E, III STAGE, INDUSTRIAL SUBURB, MYSURU-8</t>
  </si>
  <si>
    <t>DGA-237</t>
  </si>
  <si>
    <t>RELIANCE INFOCOMM LIMITED, NO:53/2, MARUHTI COMPLEX, ST.MARYS ROAD, NR MOHALLA, MYSURU.</t>
  </si>
  <si>
    <t>DGA-238</t>
  </si>
  <si>
    <t>VIOM NETWORKS LIMITED,            SY.NO: 42/3, YARAGANAHALLI, KASABA HOBLI, MYSURU 570 011.</t>
  </si>
  <si>
    <t>DGA-240</t>
  </si>
  <si>
    <t>RELIANCE INFOCOMM, BANNIMANTAP, MYSURU</t>
  </si>
  <si>
    <t>DGA-241</t>
  </si>
  <si>
    <t>RELIANCE INFOCOMM, LIMITED, NO:890/6, I ST CROSS, LAKSHMIPURAM, MYSURU.</t>
  </si>
  <si>
    <t>DGA-246</t>
  </si>
  <si>
    <t>SHAKTHI RUBBER PRODUCTS (P) Ltd., MYSURU OOTY ROAD, KADAKOLA, MYSURU TALUK</t>
  </si>
  <si>
    <t>DGA-249</t>
  </si>
  <si>
    <t>SHUBHODAYA CHOULTRY, BANNIMANTAPA INDUSTRIAL LAYOUT, BANNIMANTAP, MYSURU</t>
  </si>
  <si>
    <t>DGA-254</t>
  </si>
  <si>
    <t>SMT KAVITHA SHETTY, AMMA BHAGWAN GOAT FARM, SY.NO:1062/63, VARUNA HOBLI, MYSURU TALUK.</t>
  </si>
  <si>
    <t>DGA-257</t>
  </si>
  <si>
    <t>SREE LALBAHADUR SHASTRI SERVICE STATION, SIDDALINGAPURA, MYSURU-BANGALORE ROAD, MYSURU.</t>
  </si>
  <si>
    <t>DGA-258</t>
  </si>
  <si>
    <t>SREE MAHAGANAPATHI SERVICE STATION, NO:916/1 CH (16), J.L.B.ROAD, LAKSHMIPURAM, MYSURU</t>
  </si>
  <si>
    <t>DGA-262</t>
  </si>
  <si>
    <t>SRI LAKSHMI TRADERS, NO:28, INDUSTRIAL SUBURB, MYSURU</t>
  </si>
  <si>
    <t>DGA-265</t>
  </si>
  <si>
    <t>SRI SEETHARAMA PRARTHANA MANDIRA @ SRI SEETHARAMA KALYANA MANTAPA, MANANDAVADI ROAD, INDI SUBURB, MYSURU.</t>
  </si>
  <si>
    <t>DGA-270</t>
  </si>
  <si>
    <t>SRI VIDYA SHANKAR KALYANA MANTAPA, OPP: GUN HOUSE, FORT MOHALLA, MYSURU.</t>
  </si>
  <si>
    <t>DGA-271</t>
  </si>
  <si>
    <t>SRI VIJAYA SERVICE STATION, DHANVANTHRI ROAD, MYSURU-1.</t>
  </si>
  <si>
    <t>DGA-273</t>
  </si>
  <si>
    <t>SRI.M.R.SALIYAN, BHARAT INTERNATIONAL TRAVELS, 576, DEWANS ROAD, LAKSHMIPURAM, MYSURU.</t>
  </si>
  <si>
    <t>DGA-274</t>
  </si>
  <si>
    <t>SRI JAYACHAMARAJA WODEYAR GOLF CLUB,ADJACENT TO RACE COURSE, NAZARBAD, NANJANGUD ROAD, MYSURU.</t>
  </si>
  <si>
    <t>DGA-275</t>
  </si>
  <si>
    <t>STANDARD FOUNDERS, NO:208/B, B.B.SONS ROAD, BEHIND HOTEL SUJATHA, BANNIMANTAP, MYSURU.</t>
  </si>
  <si>
    <t>DGA-278</t>
  </si>
  <si>
    <t>SUDARSHAN POLYMERS (FORMERLY SUDARSHAN  INDUSTRIAL PAINTS,) NO:4, 3RD STAGE, INDUSTRIAL SUBURB, MYSURU-9</t>
  </si>
  <si>
    <t>DGA-280</t>
  </si>
  <si>
    <t>SURYA ASSAYERS AND HALL MARKING CENTRE, NO:2787, K.K.COMPLEX, HALLADAKERI, MYSURU.</t>
  </si>
  <si>
    <t>DGA-285</t>
  </si>
  <si>
    <t>TATA TELE SERVICES LIMITED, NO:37 ( DEVANOOR EXTENSION) 1ST STAGE, RAJEEV NAGAR (UDAYAGIRI), N.R.MOHALLA, MYSURU.</t>
  </si>
  <si>
    <t>DGA-287</t>
  </si>
  <si>
    <t>TATA TELESERVICES LIMITED,  SITE NO:127, 8TH CROSS, 1ST STAGE, KESARE, NAIDU NAGAR MAIN ROAD, BELAVATHA, MYSURU.</t>
  </si>
  <si>
    <t>DGA-288</t>
  </si>
  <si>
    <t>TATA TELESERVICES LIMITED, C/O NO:482, 9TH MAIN, SIDDARTHANAGAR, MYSURU.</t>
  </si>
  <si>
    <t>DGA-289</t>
  </si>
  <si>
    <t>TATA TELESERVICES LIMITED, C/O YADAVA JYOTHI TRUST, NO:2792, BASAVESHWARA ROAD, CHAMUNDIPURAM, MYSURU 570004.</t>
  </si>
  <si>
    <t>DGA-292</t>
  </si>
  <si>
    <t>TRINETHRA SUPER RETAIL LIMITED, FABMAL, NO:229/A, A BLOCK, 1ST STAGE, MAIN ROAD, J.P.NAGAR, MYSURU.</t>
  </si>
  <si>
    <t>DGA-293</t>
  </si>
  <si>
    <t>SMT SAVITHRI GOPINATH, NO:960 CH-38 &amp; 960/4, CH-38/4, SHESHADRI IYER ROAD, LAKSHMIPURAM, MYSURU.</t>
  </si>
  <si>
    <t>DGA-295</t>
  </si>
  <si>
    <t>U.M.S.FUEL STATION, K-81H, MADHVACHAR ROAD, K.R.MOHALLA, SRINIVASA CIRCLE, MYSURU.</t>
  </si>
  <si>
    <t>DGA-302</t>
  </si>
  <si>
    <t>VIOM NETWORK LIMITED, BEHIND CHURCH GATE, GAYATHRIPURAM, MYSURU</t>
  </si>
  <si>
    <t>DGA-303</t>
  </si>
  <si>
    <t>VIOM NETWORK LIMITED, BM ROAD, SIDDALINGAPURA, MYSURU</t>
  </si>
  <si>
    <t>DGA-304</t>
  </si>
  <si>
    <t>VIOM NETWORK LIMITED, HOSABANDIKERI, CHAMUNDIPURAM, MYSURU</t>
  </si>
  <si>
    <t>DGA-305</t>
  </si>
  <si>
    <t>VIOM NETWORK LIMITED, KADAKOLA VILLAGE, JAYAPURA HOBLI, MYSURU.</t>
  </si>
  <si>
    <t>DGA-307</t>
  </si>
  <si>
    <t>VIOM NETWORK LIMITED, KURUBARAHALLI, MYSURU</t>
  </si>
  <si>
    <t>DGA-308</t>
  </si>
  <si>
    <t>VIOM NETWORK LIMITED, MACHANAHALLI, KASABA HOBLI, MYSURU TALUK &amp; DISTRICT.</t>
  </si>
  <si>
    <t>DGA-309</t>
  </si>
  <si>
    <t>VIOM NETWORK LIMITED, NADANAHALLI, KASABA HOBLI, MYSURU TALUK &amp; DISTRICT.</t>
  </si>
  <si>
    <t>DGA-313</t>
  </si>
  <si>
    <t>VIOM NETWORK LIMITED, OPP FARROQUIA GIRLS HIGH SCHOOL, MYSURU</t>
  </si>
  <si>
    <t>DGA-314</t>
  </si>
  <si>
    <t>VIOM NETWORK LIMITED, RAMMNAHALLI, MYSURU TALUK.</t>
  </si>
  <si>
    <t>DGA-315</t>
  </si>
  <si>
    <t>VIOM NETWORK LIMITED, SIDDAPPAJI TEMPLE ROAD, GANDHINAGAR, LASHKAR MOHALLA, MYSURU</t>
  </si>
  <si>
    <t>DGA-316</t>
  </si>
  <si>
    <t>VIOM NETWORK LIMITED, SITE OF SRI NANJUNDA ARADHYA, VARUNA HOBLI, MYSURU DISTRICT.</t>
  </si>
  <si>
    <t>DGA-318</t>
  </si>
  <si>
    <t>VIOM NETWORK LIMITED, SY.NO:197/2, KH.NO:195, UTTANAHALLI VILLAGE, VARUNA HOBLI, MYSURU DISTRICT.</t>
  </si>
  <si>
    <t>DGA-319</t>
  </si>
  <si>
    <t>VIOM NETWORK LIMITED, TEACHERS COLONY, HALE KESARE, MYSURU.</t>
  </si>
  <si>
    <t>DGA-321</t>
  </si>
  <si>
    <t>VIOM NETWORK LIMITED,1ST STAGE, KESARE, OPP LOURDE SCHOOL, RAJENDRANAGAR, MYSURU.</t>
  </si>
  <si>
    <t>DGA-322</t>
  </si>
  <si>
    <t>VIOM NETWORK LIMITED,VAJAMANGALA, VARUNA HOBLI, MYSURU DISTRICT</t>
  </si>
  <si>
    <t>DGA-323</t>
  </si>
  <si>
    <t>VIOM NETWORK Ltd., SY. NO. 108, D.NO: 711, 1st CROSS, USMNIA ROAD,MYSURU.</t>
  </si>
  <si>
    <t>DGA-324</t>
  </si>
  <si>
    <t>VIOM NETWORKS LIMITED, KH.NO:2/3/2, UDBUR VILLAGE, NEAR LAKSHMINARAYANA SWAMY TEMPLE, JAYAPURA HOBLI, MYSURU TALUK.</t>
  </si>
  <si>
    <t>DGA-328</t>
  </si>
  <si>
    <t>VODAFONE ESSAR SOUTH LIMITED, NO:133, SHIKA TOWER (KUSHI), RAMAVILAS ROAD, MYSURU.</t>
  </si>
  <si>
    <t>DGA-330</t>
  </si>
  <si>
    <t>VODAFONE ESSAR SOUTH LIMITED, PROPERTY NO:223, NADANAHALLI, VARUNA HOBLI, LALITHADRIPURA, MYSURU TQ.,</t>
  </si>
  <si>
    <t>DGA-331</t>
  </si>
  <si>
    <t>VODAFONE ESSAR SOUTH LIMITED, S.NO:27, SY.NO:84, K.N.HUNDI, KADAKOLA POST, MYSURU TALUK.</t>
  </si>
  <si>
    <t>DGA-332</t>
  </si>
  <si>
    <t>VODAFONE ESSAR SOUTH LIMITED, SY.NO:101/2, KH.NO:37, NAGANAHALLI, MYSURU TALUK.</t>
  </si>
  <si>
    <t>DGA-336</t>
  </si>
  <si>
    <t>VIOM NETWORKS LIMITED, SY.NO:100/2, KH.NO:485, 486, NAGANAHALLI, KASABA HOBLI, MYSURU TALUK &amp; DISTRICT.</t>
  </si>
  <si>
    <t>DGA-338</t>
  </si>
  <si>
    <t>VOKKALIAGRA SAMUDAYA BHAVANA, VIDYARANYAPURAM, MYSURU.</t>
  </si>
  <si>
    <t>DGA-339</t>
  </si>
  <si>
    <t>WIRE LESS TT INFO SERVICES LIMITED, NO:3207/B, MILL ROAD, 3RD CROSS, BANNIMANTAP EXTENSION, MYSURU.</t>
  </si>
  <si>
    <t>DGA-342</t>
  </si>
  <si>
    <t>WIRELESS TT INFO SERVICES LIMITED, D.NO:78, 5TH CROSS, MAHADEVAPURA EXTENSION, UDAYAGIRI,MYSURU.</t>
  </si>
  <si>
    <t>DGA-344</t>
  </si>
  <si>
    <t>WIRELESS TT INFO SERVICES LIMITED, NO:1784/23, G.B.PALYA MAIN ROAD, SIDDARTHANAGAR PO, NAZARBAD MOHALLA, MYSURU.</t>
  </si>
  <si>
    <t>DGA-345</t>
  </si>
  <si>
    <t>WIRELESS TT INFO SERVICES LIMITED, NO:26/1A, 26/1C, RAJALAKSHMI DELUXE LODGE, SAYYAJI RAO ROAD, BAMBOO BAZAR, MYSURU</t>
  </si>
  <si>
    <t>DGA-346</t>
  </si>
  <si>
    <t>WIRELESS TT INFO SERVICES LIMITED, NO:40/E, 2ND STAGE, INDUSTRIAL SUBURB, FORT MOHALLA, MYSURU.</t>
  </si>
  <si>
    <t>DGA-348</t>
  </si>
  <si>
    <t>WIRE-LESS TT INFO SERVICES LIMITED, SY.NO:286, KADAKOLA VILLAGE, JAYAPURA HOBLI, MYSURU TALUK &amp; DISTRICT.</t>
  </si>
  <si>
    <t>DGA-350</t>
  </si>
  <si>
    <t>WIRELESS TT INFO SERVICES LIMITED, SY.NO:4/1, DUDDAGERE VILLAGE, VARUNA HOBLI, MYSURU TALUK &amp; DISTRICT.</t>
  </si>
  <si>
    <t>DGA-351</t>
  </si>
  <si>
    <t>WIRELESS TT INFO SERVICES LIMITED, SY.NO:43, NACHANAHALLI VILLAGE, KASABA HOBLI, JP NAGAR, SIDDALINGESHWARA LAYOUT, MYSURU.</t>
  </si>
  <si>
    <t>DGA-352</t>
  </si>
  <si>
    <t>WIRELESS-TT INFO SERVICES LIMITED, NO:422, IST STAGE, GAYATHRIPURAM, NAZARBAD MOHALLA, BEHIND GAYATHRI CONVENT, MYSURU.</t>
  </si>
  <si>
    <t>DGA-355</t>
  </si>
  <si>
    <t>M/s ATC INDIA TOWER CORPORATION PVT Ltd., SY.NO:141, NEAR AL-KAREEM SCHOOL, 5TH CROSS, SHANTINAGAR, MYSURU.</t>
  </si>
  <si>
    <t>DGA-359</t>
  </si>
  <si>
    <t>VIOM NETWORKS LIMITED, KH.NO:441, VARAKODU VILLAGE &amp; POST, VARUNA HOBLI, MYSURU TALUK &amp; DISTRICT.</t>
  </si>
  <si>
    <t>DGA-360</t>
  </si>
  <si>
    <t>POPULAR MOTOR CORPORATION, NO:1071, SNA COMPLEX, OPP: ZILLA PANCHAYATH OFFICE, CHAMRAJAPURAM, MYSURU.</t>
  </si>
  <si>
    <t>DGA-361</t>
  </si>
  <si>
    <t>G.RAVISHANKAR, HOTEL RRR, GANDHI SQUARE, MYSURU.</t>
  </si>
  <si>
    <t>DGA-371</t>
  </si>
  <si>
    <t>THE PROJECT MANAGER, KARUNA TRUST (REGD), 'MANASA PROJECT', CA-4, LALITHADRIPURA ROAD, K.C.LAYOUT, MYSURU.</t>
  </si>
  <si>
    <t>DGA-372</t>
  </si>
  <si>
    <t>THE MANAGER, KARNATAKA BANK LIMITED, CHAMUNDIPURAM BRANCH, CHAMUNDIPURAM, MYSURU</t>
  </si>
  <si>
    <t>DGA-375</t>
  </si>
  <si>
    <t>R.AJAYKUMAR SINGH, S.NO: 92,93,94, NAZARBAD  , MAIN ROAD, NAZARBAD, MYSURU.</t>
  </si>
  <si>
    <t>DGA-377</t>
  </si>
  <si>
    <t>B &amp; K AGENCIES, "INDIAN OIL DEALERS" NETHAJI CIRCLE, NEW SAYYAJI RAO ROAD, MYSURU-570021.</t>
  </si>
  <si>
    <t>DGA-382</t>
  </si>
  <si>
    <t>THE SECREATARY, ROTARY CHILDREN LIBRARY ASSOCIATION ROTARY CENTRE, NO. 1, JLB ROAD, MYSURU.</t>
  </si>
  <si>
    <t>DGA-383</t>
  </si>
  <si>
    <t>THE EXECUTIVE OFFICER, "CHAMUNDESHWARI TEMPLE", UTNAALAMMA TEMPLE, CHAMUNDI HILL, MYSURU.</t>
  </si>
  <si>
    <t>DGA-385</t>
  </si>
  <si>
    <t>VISHWAS SERVICE STATION, IOCL, T.NARASIPURA ROAD, SIDDARTHANAGAR, MYSURU.</t>
  </si>
  <si>
    <t>DGA-386</t>
  </si>
  <si>
    <t>PRAKASH DIAGNOSTIC LABORATORY, NO. 2830, 1ST CROSS, N.S.ROAD, CHAMUNDIPURAM. MYSURU-04.</t>
  </si>
  <si>
    <t>DGA-388</t>
  </si>
  <si>
    <t>JOINT REGISTRAR &amp; CO-OPERATIVE SOCIETIES, PUBLIC REGION OFFICER BUILDING, SAYYAJI RAO ROAD, MYSURU.</t>
  </si>
  <si>
    <t>DGA-389</t>
  </si>
  <si>
    <t>SREE KAMALA SALES &amp; SERVICES , NO. 166, MYSURU-OOTY ROAD, MYSURU.</t>
  </si>
  <si>
    <t>DGA-390</t>
  </si>
  <si>
    <t>THE PROPRIETOR, M/S SIDDARTHA SERVICE STATION, T.NARASIPURA ROAD, SIDDARTHA LAYOUT, MYSURU.</t>
  </si>
  <si>
    <t>DGA-392</t>
  </si>
  <si>
    <t>REV.DEVAKUMAR K.P, ST.BARTHALOMEW'S CHURCH, BANGALORE-MYSURU ROAD, MYSURU.</t>
  </si>
  <si>
    <t>DGA-393</t>
  </si>
  <si>
    <t>M/S S.KUMAR'S ENTERPRISES (INDIAN OIL CORPORATION), NO. 151, F2/1B, MYSURU-OOTY ROAD, MYSURU- 570025</t>
  </si>
  <si>
    <t>DGA-394</t>
  </si>
  <si>
    <t>SRI SYED ELIAS AHMED, # 4522, NEW 1-44, SHIVAJI ROAD, N.R.MOHALLA, MYSURU.</t>
  </si>
  <si>
    <t>DGA-396</t>
  </si>
  <si>
    <t>SMT.SHALINI.K, NO:359, NEETHI MARGA, SIDDHARTHA LAYOUT, MYSURU</t>
  </si>
  <si>
    <t>DGA-397</t>
  </si>
  <si>
    <t>M/S CAPITOL FUELS, UNIT-2,ADHOC COCO DEALER, SY NO:112, DDUTTL, BANDIPALYA, MYSURU</t>
  </si>
  <si>
    <t>DGA-398</t>
  </si>
  <si>
    <t>SRI.KRISHNA RAO,NO:401,"PARIMALA LODGE",KRISHNA VILAS ROAD, DEVARAJA MOHALLA,NEAR JAGAN MOHAN PALACE,MYSURU</t>
  </si>
  <si>
    <t>DGA-399</t>
  </si>
  <si>
    <t>THE MANAGING DIRECTOR,DISTRICT HOPCOMS,NEAR LALITHA MAHAL ROAD, MANGO ORCHADS,T.N.PURA ROAD, MYSURU</t>
  </si>
  <si>
    <t>DGA-400</t>
  </si>
  <si>
    <t>THE MANAGING DIRECTOR,DISTRICT HOPCOMS,CURZON PARK,ALBERT VICTOR ROAD, AGRAHARA,    CHAMARAJAPURAM, MYSURU</t>
  </si>
  <si>
    <t>DGA-401</t>
  </si>
  <si>
    <t>M/S HOTEL SRINANDA, SRI.L.PUTTASWAMY, NO:119,K-57,BANNUMAIAH CHOWK,K.R.MOHALLA, MYSURU</t>
  </si>
  <si>
    <t>DGA-402</t>
  </si>
  <si>
    <t>M/S N.RANGA RAO &amp; SONS PRIVATE LIMITED, NO:1555, VANIVILAS ROAD, MYSURU</t>
  </si>
  <si>
    <t>DGA-403</t>
  </si>
  <si>
    <t>SRI MARUTHI SERVICE STATION, RAJENDRA CIRCLE( FOUNTAIN CIRCLE),N.R.MOHALLA, MYSURU</t>
  </si>
  <si>
    <t>SOA-1</t>
  </si>
  <si>
    <t>SRI SHARAD JOSHI, NO:9/9, KAIVALYA MARGA, SIDDARTHA LAYOUT, MYSURU</t>
  </si>
  <si>
    <t>SOA-2</t>
  </si>
  <si>
    <t>SMT.N.NAGARATHNAMMA, #382, ADISHAKTHI ROAD, VIDYASHANKARA NAGARA, MYSURU.</t>
  </si>
  <si>
    <t>SOA-3</t>
  </si>
  <si>
    <t>SRI G D SURESH, No:585/6, DEWANS ROAD, CHAMARAJA MOHALLA, MYSURU.</t>
  </si>
  <si>
    <t>DGA-2</t>
  </si>
  <si>
    <t>ADICHUNCHANAGIRI SAMUDAYA BHAVAN, T.N.PURA TOWN</t>
  </si>
  <si>
    <t>DGA-3</t>
  </si>
  <si>
    <t>AIRCEL LIMITED, NO:448, SRI PARAMESWARA INDUSTRIES, SRI RAPURA EXTENSION, T.NARASIPURA.</t>
  </si>
  <si>
    <t>DGA-5</t>
  </si>
  <si>
    <t>AIRCEL LIMITED, SY.NO:11, KALLAHALLI, KASABA HOBLI, NANJANGUD.</t>
  </si>
  <si>
    <t>DGA-6</t>
  </si>
  <si>
    <t>AIRCEL LIMITED, SY.NO:219, RAMPUR VILLAGE, KANCHAMALLI POST, CHIKKAIAHANA CHATRA, NANJANGUD TALUK, MYSURU DISTRICT.</t>
  </si>
  <si>
    <t>DGA-8</t>
  </si>
  <si>
    <t>AMBEDKAR SAMUDAYA BHAVANA, NANJANGUD ROAD, T.NARASIPURA.</t>
  </si>
  <si>
    <t>DGA-16</t>
  </si>
  <si>
    <t xml:space="preserve">ATC TELECOM TOWER CORPORATION PVT. Ltd., SY.NO:41/2, PROPERTY NO:387, KAPPISOGI VILLAGE, CHANDRADARI POST, NANJANGUD TALUK, MYSURU DIST. </t>
  </si>
  <si>
    <t>DGA-18</t>
  </si>
  <si>
    <t>MHADEVAPPA SMARAKA BHAVANA (CHOULTRY)                     T.N.PURA-NANJANGD ROAD, T.NARASIPURA, MYSURU DISTRICT</t>
  </si>
  <si>
    <t>DGA-20</t>
  </si>
  <si>
    <t>BHART AIRTEL LIMITED, PASARI SPINNING MILLS, NO:54-55, INDUSTRIAL AREA, NANJANGUD.</t>
  </si>
  <si>
    <t>DGA-22</t>
  </si>
  <si>
    <t>BHARTI AIRTEL LIMITED, ASSESSMENT NO:754:4, THAGADUR, BILIGERE HOBLI, NANJANGUD TALUK, MYSURU DISTRICT.</t>
  </si>
  <si>
    <t>DGA-24</t>
  </si>
  <si>
    <t>BHARTI AIRTEL LIMITED, NO:1-181/C, HOSA BEEDHI, TALAKADU, T.N.PURA TALUK.</t>
  </si>
  <si>
    <t>DGA-26</t>
  </si>
  <si>
    <t>BHARTI AIRTEL LIMITED, PROPERTY NO:393/2A, MUGUR VILLAGE, T.N.PURA TALUK, MYSURU DISTRICT.</t>
  </si>
  <si>
    <t>DGA-27</t>
  </si>
  <si>
    <t>BHARTI AIRTEL LIMITED, PROPERTY NO:498/2, HEDATHALE VILLAGE, NANJANGUD TALUK, MYSURU DISTRICT.</t>
  </si>
  <si>
    <t>DGA-28</t>
  </si>
  <si>
    <t>BHARTI AIRTEL LIMITED, SY.NO:10/2, SOMANATHAPURA, T.N.PURA TALUK, MYSURU DISTRICT.</t>
  </si>
  <si>
    <t>DGA-29</t>
  </si>
  <si>
    <t>BHARTI AIRTEL LIMITED, SY.NO:347, HULLHALLI VILLAGE, NANJANGUD TALUK, MYSURU DISTRICT.</t>
  </si>
  <si>
    <t>DGA-30</t>
  </si>
  <si>
    <t>BHARTI AIRTEL LIMITED, SY.NO:471/1B, HADINARU MULE VILLAGE, CHIKKAIAHANACHATRA HOBLI, NANJANGUD TALUK, MYSURU DISTRICT.</t>
  </si>
  <si>
    <t>DGA-31</t>
  </si>
  <si>
    <t>BHARTI AIRTEL LIMITED, SY.NO:643/1, KH.NO:1023.2, SOSALE VILLAGE, T.N.PURA TALUK, MYSURU DISTRICT.</t>
  </si>
  <si>
    <t>DGA-32</t>
  </si>
  <si>
    <t>BHARTI AIRTEL LIMITED, SY.NO:864/7, HADINARU VILLAGE, CHIKKAIAHANA CHATRA HOBLI, NANJANGUD TALUK, MYSURU DISTRICT.</t>
  </si>
  <si>
    <t>DGA-33</t>
  </si>
  <si>
    <t>BHARTI INFRATEL LIMITED, KAVALANDE VILLAGE, NANJANGUD TALUK, MYSURU DISTRICT.</t>
  </si>
  <si>
    <t>DGA-37</t>
  </si>
  <si>
    <t>BHARTI INFRATEL LIMITED, SY.NO:70/6A, DODDAMULAGODU VILLAGE, BANNUR HOBLI, T.N.PURA TALUK, MYSURU DIST.</t>
  </si>
  <si>
    <t>DGA-38</t>
  </si>
  <si>
    <t>BHARTI MOBILE LIMITED, 54-55, INDUSTRIAL AREA, NANJANGUD.</t>
  </si>
  <si>
    <t>DGA-41</t>
  </si>
  <si>
    <t>BHARTI TELEVENTURES LIMITED, KH.NO:2413:1177-1:2413, MM ROAD, BANNUR, T.N.PURA TALUK, MYSURU DISTRICT.</t>
  </si>
  <si>
    <t>DGA-43</t>
  </si>
  <si>
    <t>BHAVASAR BHAVAN TRUST, GOWRIGHATTADA ROAD,NANJANGUD.</t>
  </si>
  <si>
    <t>DGA-46</t>
  </si>
  <si>
    <t>CALIBRE INDUSTRIES, SY.NO:157/1, THANDYA INDUSTRIAL AREA, NANJANGUD TALUK, MYSURU DISTRICT.</t>
  </si>
  <si>
    <t>DGA-51</t>
  </si>
  <si>
    <t>SRI.N.SRIKANTA PRASAD,         SRI SRIKANTESHWARA FUELS, NO:178, TRIVENINAGAR, T.N.PURA 571 124</t>
  </si>
  <si>
    <t>DGA-55</t>
  </si>
  <si>
    <t>DEVANOOR MILK PRODUCERS CO-OPERATIVE SOCIETY, DEVANOOR VILLAGE &amp; POST, DODDAKAVALANDE HOBLI, NANJANGUD TALUK, MYSURU DISTRICT.</t>
  </si>
  <si>
    <t>DGA-60</t>
  </si>
  <si>
    <t>SRI SIDDESHWARA SERVICE STATION, INDIAN OIL DEALER, NO: 2411, M.M.ROAD, BANNUR, T.N.PURA TALUK.</t>
  </si>
  <si>
    <t>DGA-63</t>
  </si>
  <si>
    <t>SRI.P.JAYASHEKARA SWAMY,
M/S SHIVA SERVICE STATION,
OLD THIRUMAKUDALU CIRCLE,
 MYSURU MAIN ROAD,T.NARASIPURA TALUK, MYSURU DISTRICT.</t>
  </si>
  <si>
    <t>DGA-74</t>
  </si>
  <si>
    <t>GTL INFRASTRUCTURE LIMITED, SY.NO:240, NR RICE MILLS, MM ROAD, BANNUR.</t>
  </si>
  <si>
    <t>DGA-78</t>
  </si>
  <si>
    <t>GTL INFRASTRUCTURE LIMITED, SY.NO:394, BEHIND TELEPHONE EXCHANGE. TRIVENI NAGAR, T.N.PURA.</t>
  </si>
  <si>
    <t>DGA-96</t>
  </si>
  <si>
    <t>HUTCHISON ESSAR SOUTH LIMITED, KH.NO:2413:1177-1:2413, MM ROAD, BANNUR, T.N.PURA TALUK, MYSURU DISTRICT.</t>
  </si>
  <si>
    <t>DGA-99</t>
  </si>
  <si>
    <t>HUTCHISON ESSAR SOUTH LIMITED, PROPERTY NO:1323, S.NO:69, 5TH BLOCK, TALAKAD, T.N.PURA TALUK, MYSURU DISTRICT.</t>
  </si>
  <si>
    <t>DGA-101</t>
  </si>
  <si>
    <t>HUTCHISON ESSAR SOUTH LIMITED, PROPERTY NO:9, SY.NO:41 &amp; 42(P), NEW STREET TALKAD, T.N.PURA TALUK.</t>
  </si>
  <si>
    <t>DGA-103</t>
  </si>
  <si>
    <t>HUTCHISON ESSAR SOUTH LIMITED, S.NO:37, NEW ASSESSMENT NO:3864/37B, NEELAKANTANAGAR LAYOUT, NANJANGUD.</t>
  </si>
  <si>
    <t>DGA-104</t>
  </si>
  <si>
    <t>HUTCHISON ESSAR SOUTH LIMITED, S.NO:75(PARK) &amp; 76, NEAR ANGANAWADI, SOSALE MAIN ROAD, SOSALE, T.N.PURA TALUK, MYSURU DISTRICT.</t>
  </si>
  <si>
    <t>DGA-106</t>
  </si>
  <si>
    <t>HUTCHISON ESSAR SOUTH LIMITED, SY.NO:362/2, NEAR S.KUMARS, THANDYA INDUSTRIAL AREA, NANJANGUD.</t>
  </si>
  <si>
    <t>DGA-107</t>
  </si>
  <si>
    <t>HUTCHISON ESSAR SOUTH LIMITED, SY.NO:37/1, M.C.SAW MILL MAIN ROAD, GARGESHWARI, T.N.PURA TALUK.</t>
  </si>
  <si>
    <t>DGA-108</t>
  </si>
  <si>
    <t>HUTCHISON ESSAR SOUTH LIMITED, SY.NO:393/2A, KH.NO:630, NAYAKARA BEEDHI, MUGURU, T.N.PURA TALUK.</t>
  </si>
  <si>
    <t>DGA-110</t>
  </si>
  <si>
    <t>HUTCHISON ESSAR SOUTH LIMITED, SY.NO:433, MYSURU-MALAVALLI  ROAD, BANNUR, T.N.PURA TALUK, MYSURU DISTRICT.</t>
  </si>
  <si>
    <t>DGA-111</t>
  </si>
  <si>
    <t>HUTCHISON ESSAR SOUTH LIMITED, SY.No:53/1A1C, VIVEKANANDANAGAR, COLLGE ROAD, T.N.PURA.</t>
  </si>
  <si>
    <t>DGA-112</t>
  </si>
  <si>
    <t>HUTCHISON ESSAR SOUTH LIMITED, SY.NO:888/78, D.K.HUNDI VILLAGE &amp; POST, THAGADUR, NANJANGUD TALUK.</t>
  </si>
  <si>
    <t>DGA-115</t>
  </si>
  <si>
    <t>SREE SOMAVAMANSHA ARYA KSHATRIYA JANANGADHA KALYANA MANTAPA TRUST(Regd.),
 NO: 1708, GOWRIGHATTA ROAD,
NANJANGUD.</t>
  </si>
  <si>
    <t>DGA-117</t>
  </si>
  <si>
    <t>MYSURU CHAMRAJANAGAR DIST CO-OPERATIVE MILK PRODUCERS SCIETIES UNION LIMITED @ BENAKANAHALLY BMC, T.N.PURA TALUK, MYSURU DISTRICT.</t>
  </si>
  <si>
    <t>DGA-118</t>
  </si>
  <si>
    <t>MYSURU CHAMRAJANAGAR DIST CO-OPERATIVE MILK PRODUCERS SCIETIES UNION LIMITED @ CHIDDRAVALLI BMC, T.N.PURA TALUK, MYSURU DISTRICT.</t>
  </si>
  <si>
    <t>DGA-121</t>
  </si>
  <si>
    <t>INDUS TOWERS LIMITED, KH.NO:326, MADAPURA VILLAGE, TALAKADU HOBLI, T.N.PURA TALUK, MYSURU DISTRICT.</t>
  </si>
  <si>
    <t>DGA-124</t>
  </si>
  <si>
    <t>INDUS TOWERS LIMITED, NO:87/1A, ALAMBUR, VARALAVADI POST, BILIGERE HOBLI, NANJANGUD TALUK.</t>
  </si>
  <si>
    <t>DGA-125</t>
  </si>
  <si>
    <t>INDUS TOWERS LIMITED, PANCHAYAT JANJAR NO:291, BEVINAHALLI VILLAGE, KETHUPURA POST SOSALE HOBLI, T.N.PURA TALUK.</t>
  </si>
  <si>
    <t>DGA-127</t>
  </si>
  <si>
    <t>INDUS TOWERS LIMITED, PROPERTY NO:207, MUTHALAVADI KEBBE HUNDI VILLAGE &amp; POST, T.N.PURA TALUK, MYSURU DISTRICT.</t>
  </si>
  <si>
    <t>DGA-128</t>
  </si>
  <si>
    <t>INDUS TOWERS LIMITED, PROPERTY NO:234, BEEDANAHALLI VILLAGE, HANUMANALU POST, BANNUR HOBLI, T.N.PURA TALUK.</t>
  </si>
  <si>
    <t>DGA-130</t>
  </si>
  <si>
    <t>INDUS TOWERS LIMITED, SY,NO:3/2A, HUNASANAHALLI VILLAGE, KASABA HOBLI, NANJANGUD TALUK, MYSURU DISTRICT.</t>
  </si>
  <si>
    <t>DGA-131</t>
  </si>
  <si>
    <t>INDUS TOWERS LIMITED, SY.NO:101/2, T.MEGADAHALLI, KUKKUR POST, TALAKADU HOBLI, T.N.PURA TALUK, MYSURU DISTRICT.</t>
  </si>
  <si>
    <t>DGA-133</t>
  </si>
  <si>
    <t>INDUS TOWERS LIMITED, SY.NO:202, KH.NO:819, CHUNCHANAHALLI VILLAGE, KAVALANDE HOBLI, NANJANGUD TALUK, MYSURU DISTRICT.</t>
  </si>
  <si>
    <t>DGA-134</t>
  </si>
  <si>
    <t>INDUS TOWERS LIMITED, SY.NO:226/1, KORAHATTI VILLAGE &amp; POST, MUGUR HOBLI, T.N.PURA TALUK, MYSURU DISTRICT.</t>
  </si>
  <si>
    <t>DGA-136</t>
  </si>
  <si>
    <t>INDUS TOWERS LIMITED, SY.NO:38/5, NO:298, BUDAHALLI, CHIDARAVALLI POST, SOSALE HOBLI, T.N.PURA TALUK, MYSURU DISTRICT.</t>
  </si>
  <si>
    <t>DGA-137</t>
  </si>
  <si>
    <t>INDUS TOWERS LIMITED, SY.NO:41, HOSAKUKKUR, KUKKUR VILLAGE, TALAKADU POST, T.N.PURA TALUK, MYSURU DISTRICT.</t>
  </si>
  <si>
    <t>DGA-138</t>
  </si>
  <si>
    <t>INDUS TOWERS LIMITED, SY.NO:418, NEAR RAMAN BOARDS, THANDAVAPURA VILLAGE, NANJANGUD TALUK, MYSURU DISTRICT.</t>
  </si>
  <si>
    <t>DGA-139</t>
  </si>
  <si>
    <t>INDUS TOWERS LIMITED, SY.NO:62/1, OPP: BANNARI AMMAN SUGARS LIMITED, MALLAPURA VILLAGE &amp; POST, NANJANGUD TALUK, MYSURU DISTRICT.</t>
  </si>
  <si>
    <t>DGA-140</t>
  </si>
  <si>
    <t>INDUS TOWERS LIMITED, SY.NO:64, MALLAHALLI VILLAGE, DODDAKAVALANDE HOBLI, NANAJANGUD TALUK.</t>
  </si>
  <si>
    <t>DGA-148</t>
  </si>
  <si>
    <t>JSS SABHA BHAVAN, T.N.PURA</t>
  </si>
  <si>
    <t>DGA-150</t>
  </si>
  <si>
    <t>JSS SAMUDAYA BHAVANA, MUDUKUTHORE, T.NARASIPURA TALUK, MYSURU DISTRICT.</t>
  </si>
  <si>
    <t>DGA-153</t>
  </si>
  <si>
    <t>INDUS TOWERS LIMITED, PLOT NO:71 &amp; 72, KIADB IND AREA, KALLAHALLI VILLAGE, NANJANGUD TALUK, MYSURU DISTRICT</t>
  </si>
  <si>
    <t>DGA-158</t>
  </si>
  <si>
    <t>INDUS TOWERS LIMITED, SY.NO:911/1, KH NO:321, DODDEBAGILU VILLAGE, T.N.PURA TALUK, MYSURU DISTRICT.</t>
  </si>
  <si>
    <t>DGA-164</t>
  </si>
  <si>
    <t xml:space="preserve">M/S INDUS TOWERS LIMITED, GO NO:189, SRI VEERABHADRA SWAMY, NEAR BUS STAND, DASHNUR POST,  NANJANGUD TALUK, MYSURU DISTRICT.
</t>
  </si>
  <si>
    <t>DGA-165</t>
  </si>
  <si>
    <t xml:space="preserve">M/S INDUS TOWERS LIMITED, Kh.No:310/8, KAVALANDE VILLAGE, NANJANGUD TALUK, MYSURU DISTRICT.
</t>
  </si>
  <si>
    <t>DGA-166</t>
  </si>
  <si>
    <t xml:space="preserve">M/S INDUS TOWERS LIMITED, N0:14/P1, BANKHALLI, HULLAHALLI HOBLI, NANJANGUD TALUK, MYSURU DISTRICT.
</t>
  </si>
  <si>
    <t>DGA-167</t>
  </si>
  <si>
    <t xml:space="preserve">M/S INDUS TOWERS LIMITED, NO:243, VPA NO:230/286, KURBUR VILLAGE,T.NARASIPURA TALUK,MYSURU DISTRICT.
</t>
  </si>
  <si>
    <t>DGA-168</t>
  </si>
  <si>
    <t xml:space="preserve">M/S INDUS TOWERS LIMITED, Open Plot Of SRI.B.L.JAYASIMHA, VIDYANAGARA GATE, OOTY ROAD, NANJANGUD , MYSURU DISTRICT.
</t>
  </si>
  <si>
    <t>DGA-169</t>
  </si>
  <si>
    <t xml:space="preserve">M/S INDUS TOWERS LIMITED, OPP BIG WATER TANK, T.N.PURA MAIN ROAD, BILIGERE VILLAGE, NANJANGUD TALUK, MYSURU DISTRICT.
</t>
  </si>
  <si>
    <t>DGA-170</t>
  </si>
  <si>
    <t xml:space="preserve">M/S INDUS TOWERS LIMITED, PROPERTY NO:162, JANJAR NO:120, BHAIRAPURA,NEAR TRIVENI NAGAR,T.NARASIPURA TALUK, MYSURU DISTRICT.
</t>
  </si>
  <si>
    <t>DGA-172</t>
  </si>
  <si>
    <t xml:space="preserve">M/S INDUS TOWERS LIMITED, SY.NO:157/1, SINDHUVALLI VILLAGE, KASABA HOBLI, NANJANGUD TALUK, MYSURU DISTRICT.
</t>
  </si>
  <si>
    <t>DGA-173</t>
  </si>
  <si>
    <t xml:space="preserve">M/S INDUS TOWERS LIMITED, SY.NO:1912/1, NEAR BUS STOP, MAKANAHALLI,BANNUR POST,T.NARASIPURA TALUK,MYSURU DISTRICT.
</t>
  </si>
  <si>
    <t>DGA-174</t>
  </si>
  <si>
    <t xml:space="preserve">M/S INDUS TOWERS LIMITED, SY.NO:286/3, GODDANAPURA VILLAGE, CHIKKAYANACHATRA HOBLI, NANJANGUD TALUK, MYSURU DISTRICT.
</t>
  </si>
  <si>
    <t>DGA-175</t>
  </si>
  <si>
    <t xml:space="preserve">M/S INDUS TOWERS LIMITED, SY.NO:294/1, COCONUT TREE LAND, UPPINAHALLI ROAD, DEVARASANAHALLI POST, NANJANGUD TALUK, MYSURU DISTRICT.
</t>
  </si>
  <si>
    <t>DGA-176</t>
  </si>
  <si>
    <t xml:space="preserve">M/S INDUS TOWERS LIMITED, SY.NO:34, NAGANAPURA VILLAGE, HULLAHALLI HOBLI, NANJANGUD TALUK, MYSURU DISTRICT.
</t>
  </si>
  <si>
    <t>DGA-177</t>
  </si>
  <si>
    <t xml:space="preserve">M/S INDUS TOWERS LIMITED, SY.NO:487, ALAGANCHI VILLAGE, NANJANGUD TALUK, MYSURU DISTRICT.
</t>
  </si>
  <si>
    <t>DGA-193</t>
  </si>
  <si>
    <t>MYSURU-CHAMARAJANAGAR DISTRICT CO-OPERATIVE MILK PRODUCERS SOCIETIES UNION LIMITED, HANUMANALU VILLAGE, T.N.PURA TALUK, MYSURU DISTRICT.</t>
  </si>
  <si>
    <t>DGA-194</t>
  </si>
  <si>
    <t>MYSURU-CHAMARAJANAGAR DISTRICT CO-OPERATIVE MILK PRODUCERS SOCIETIES UNION LIMITED,KETHUPURA VILLAGE, T.N.PURA TALUK, MYSURU DISTRICT.</t>
  </si>
  <si>
    <t>DGA-196</t>
  </si>
  <si>
    <t>NANJANGUD TALUK M.S.P.C., KASUVINAHALLI VILLAGE, NANJANGUD TALUK, MYSURU DISTRICT.</t>
  </si>
  <si>
    <t>DGA-232</t>
  </si>
  <si>
    <t>RELIANCE INFOCOM LIMITED, NO:2896/2424, SRP ROAD, BANNUR.</t>
  </si>
  <si>
    <t>DGA-233</t>
  </si>
  <si>
    <t>RELIANCE INFOCOM LIMITED, PLOT NO:8CA, KIADB INDUSTRIAL AREA, NANJANGUD.</t>
  </si>
  <si>
    <t>DGA-239</t>
  </si>
  <si>
    <t>RELIANCE INFOCOMM LIMITED, T.NARASIPURA.</t>
  </si>
  <si>
    <t>DGA-242</t>
  </si>
  <si>
    <t>S&amp;S ASSOCIATES,LPG BOTTLING (P) Ltd., PLOT NO:11(P) &amp; 3P1, THANDYA INDUSTRIAL AREA, THANDAVAPURA, CHIKKAIAHANA CHATHRA, NANJANGUD TALUK, MYSURU DISTRICT.</t>
  </si>
  <si>
    <t>DGA-251</t>
  </si>
  <si>
    <t>SIDDARTHA PRIYADARSHINI SERVICE STATION, T.NARASIPURA , MYSURU DISTRICT.</t>
  </si>
  <si>
    <t>DGA-263</t>
  </si>
  <si>
    <t>HDFC BANK,                              VINAYAKA COMPLEX, R.P.ROAD, NANJANGUD.</t>
  </si>
  <si>
    <t>DGA-283</t>
  </si>
  <si>
    <t>T.NARASIPURA TALUK M.S.P.C., BANNUR VILLAGE, T.N.PURA TALUK, MYSURU DISTRICT.</t>
  </si>
  <si>
    <t>DGA-284</t>
  </si>
  <si>
    <t>TATA TELE SERVICES LIMITED, NO:1993/1924 SRI SRIKANTESHWARA RICE MILL OPP RAILWAY STATION, CHANALAPURA STREET, NANJANGUD.</t>
  </si>
  <si>
    <t>DGA-286</t>
  </si>
  <si>
    <t>TATA TELE SERVICES LIMITED, NO:53/1A, COLLEGE ROAD, OPP TO STATE BANK, BYRAPURA VILLAGE, T.N.PURA,</t>
  </si>
  <si>
    <t>DGA-301</t>
  </si>
  <si>
    <t>VIOM NETWORK LIMITED, ALAGODU VILLAGE, T.N.PURA</t>
  </si>
  <si>
    <t>DGA-306</t>
  </si>
  <si>
    <t>VIOM NETWORK LIMITED, KHB COLONY, NANJANGUD TOWN</t>
  </si>
  <si>
    <t>DGA-311</t>
  </si>
  <si>
    <t>VIOM NETWORK LIMITED, NEAR SANTHAMALA, BANNUR</t>
  </si>
  <si>
    <t>DGA-312</t>
  </si>
  <si>
    <t>VIOM NETWORK LIMITED, OLD STREET. TALAKADU POST. T.N.PURA TALUK</t>
  </si>
  <si>
    <t>DGA-317</t>
  </si>
  <si>
    <t>VIOM NETWORK LIMITED, SRIKANTAPURI LAYOUT, NANJANGUD</t>
  </si>
  <si>
    <t>DGA-320</t>
  </si>
  <si>
    <t>VIOM NETWORK LIMITED, THANDAVAPURA MAIN ROAD, NANJANGUD TALUK,MYSURU DISTRICT.</t>
  </si>
  <si>
    <t>DGA-325</t>
  </si>
  <si>
    <t>VIOM NETWORKS LIMITED, SITE NO:285/2, OPP:SIPM, BANCHALLIHUNDI, CHIKKAYANACHATRA HOBLI, NANJANGUD TALUK, MYSURU DISTRICT.</t>
  </si>
  <si>
    <t>DGA-326</t>
  </si>
  <si>
    <t>VIOM NETWORKS LIMITED, SITE NO:593, BANNUR TOWN, MALAVALLI ROAD, BANNUR, T.N.PURA TALUK, MYSURU DISTRICT.</t>
  </si>
  <si>
    <t>DGA-329</t>
  </si>
  <si>
    <t>VODAFONE ESSAR SOUTH LIMITED, PROPERTY NO:134, SY.NO:355/1A, HULLAHALLI-571314, NANJANGUD TALUK.</t>
  </si>
  <si>
    <t>DGA-333</t>
  </si>
  <si>
    <t>VODAFONE ESSAR SOUTH LIMITED, SY.NO:319, KH.NO:191, AMBLE VILLAGE, HALLARE POST,NANJANGUD TALUK.</t>
  </si>
  <si>
    <t>DGA-334</t>
  </si>
  <si>
    <t xml:space="preserve">VODAFONE ESSAR SOUTH LIMITED, SY.NO:393/2A, KH.NO:630, NAYAKARA BEEDHI, MUGURU VILLAGE, T.N.PURA TALUK. </t>
  </si>
  <si>
    <t>DGA-335</t>
  </si>
  <si>
    <t>VODAFONE ESSAR SOUTH LIMITED, SY.NO:4/1, KH.NO:69, KALALE VILLAGE, NANJANGUD TALUK.</t>
  </si>
  <si>
    <t>DGA-340</t>
  </si>
  <si>
    <t>WIRE LESS TT INFO SERVICES LIMITED, NO:83, DODDAKAVALANDE VILLAGE, NANJANGUD TALUK.</t>
  </si>
  <si>
    <t>DGA-341</t>
  </si>
  <si>
    <t>WIRE LESS TT INFO SERVICES LIMITED, SY.NO:23, SOMANATHAPURA, SOSALE HOBLI, T.N.PURA TALUK, MYSURU</t>
  </si>
  <si>
    <t>DGA-343</t>
  </si>
  <si>
    <t>WIRE-LESS TT INFO SERVICES LIMITED, KH.NO:2413/2277/1, MM ROAD, OPP PURASABHA, BANNUR TOWN, T.N.PURA TALUK.</t>
  </si>
  <si>
    <t>DGA-347</t>
  </si>
  <si>
    <t>WIRELESS TT INFO SERVICES LIMITED, PROPERTY NO:178, ASSESSMENT NO:258/2, SOSALE VILLAGE, T.N.PURA TALUK, MYSURU DISTRICT.</t>
  </si>
  <si>
    <t>DGA-349</t>
  </si>
  <si>
    <t>WIRELESS TT INFO SERVICES LIMITED, SY.NO:324/7, 324/8, 324/9, 324/11, VADAYANDAHALLI VILLAGE, TALAKADU HOBLI, T.N.PURA TALUK.</t>
  </si>
  <si>
    <t>DGA-353</t>
  </si>
  <si>
    <t>WIRELESS-TT INFO SERVICES LIMITED, SY.NO:1319, GAUTHAM ROAD, NEELAKANTHANAGAR,NANJANGUD TOWN.</t>
  </si>
  <si>
    <t>DGA-354</t>
  </si>
  <si>
    <t>WIRELESS-TT INFO SERVICES LIMITED, SY.NO:4/2, KH.NO:431, ALGODU VILLAGE, T.NARASIPURA.</t>
  </si>
  <si>
    <t>DGA-357</t>
  </si>
  <si>
    <t>VIOM NETWORKS LIMITED,    SY.NO:373/323, SRP ROAD, OPP SUB REGISTRAR OFFICE, AGC COMPLEX, BANNUR TOWN, T.N.PURA TALUK, MYSURU DISTRICT.</t>
  </si>
  <si>
    <t>DGA-358</t>
  </si>
  <si>
    <t>VIOM NETWORKS LIMITED, SY.No:206/1, SUTTUR VILLAGE, BILIGERE HOBLI, NANJANGUD TALUK, MYSURU DIRTICT.</t>
  </si>
  <si>
    <t>DGA-363</t>
  </si>
  <si>
    <t>SHIVARATHRESHWARA SERVICE STATION, SUTTUR VILLAGE, NANJANGUD TALUK.</t>
  </si>
  <si>
    <t>DGA-368</t>
  </si>
  <si>
    <t>INDUS TOWERS LIMITED, SITE NO:350/3, KHATHA NO:420, HELAWARAHUNDI VILLAGE, KASABA HOBLI, T.N.PURA TALUK, MYSURU DISTRICT.</t>
  </si>
  <si>
    <t>DGA-384</t>
  </si>
  <si>
    <t>THE PRINCIPAL, VIDYODAYA ARTS &amp; COMMERCE FIRST GRADE COLLEGE, T.NARASIPURA, MYSURU-571124.</t>
  </si>
  <si>
    <t>DGA-387</t>
  </si>
  <si>
    <t>SRI MAHADESHWARA SERVICE STATION, THANDAVAPURA, MYSURU-OOTY ROAD, NANJANGUD TALUK.</t>
  </si>
  <si>
    <t>DGA-391</t>
  </si>
  <si>
    <t>SRI.O.V.VENKATESH BABU, BALAJI FUELS, NO. 309/304, NEXT TO MALLANAMULLA MUTT, SUJATHAPURAM, NANJANGUD TALUK. MYSURU DISTRICT.</t>
  </si>
  <si>
    <t>DGA-395</t>
  </si>
  <si>
    <t>M/S VASUKI FUELS, SY NO:76, DEVIRAMMANAHALLI, OOTY ROAD, NANAJANGUD TALUK, MYSURU</t>
  </si>
  <si>
    <t>LIST OF ELECTRICAL INSTALLATIONS AS ON 31-03-2017 UNDER THE PERVIEW OF DEI &amp; AEI MYSURU NORTH</t>
  </si>
  <si>
    <t>CHN - 1</t>
  </si>
  <si>
    <t>M/s Pioneer Power Corporation Limited, Ranganatha Swamy Mini Hydel Project, Shivasamudram Village, Sattegala  Post, Kollegala taluk, Chamarajanagar District</t>
  </si>
  <si>
    <t>3x9706kVA,
(3 X 8250 kW),11 Kv</t>
  </si>
  <si>
    <t>CHN - 2</t>
  </si>
  <si>
    <t>Bannari Amman Sugars, Kunthur Village-571 440, Kollegala Taluk</t>
  </si>
  <si>
    <t>26250kVA,
11 kV</t>
  </si>
  <si>
    <t>28000kVA, 66/11 kV</t>
  </si>
  <si>
    <t>Doddaraypet K.P.T.C.L 220kV  MUSS, Chamarajanagar taluk.</t>
  </si>
  <si>
    <t>Maduvanahally K.P.T.C.L 220kV  MUSS, Kollegal taluk, Chamarajanagar district.</t>
  </si>
  <si>
    <t>CHT-1</t>
  </si>
  <si>
    <t>VELAN TEXTILES, (NH-209) SATTHI MAIN ROAD, ANKANASHETTY PURA, CHAMARAJANAGAR DISTRICT.</t>
  </si>
  <si>
    <t>CHT-2</t>
  </si>
  <si>
    <t>APEX CRUSHERS SY.NO:200 &amp; 203, HIREKATI VILLAGE, BEGUR HOBLI, GUNDLUPET TALUK, CHAMARAJANAGAR DISTRICT.</t>
  </si>
  <si>
    <t>CHT-3</t>
  </si>
  <si>
    <t>KUM INTERNATIONALS, SY.NO:439/2, 9TH KM, MYSURU ROAD, BADANAGUPPE VILLAGE, CHAMARAJAGANAR-571313</t>
  </si>
  <si>
    <t>CHT-4</t>
  </si>
  <si>
    <t>SVG GRANITES PRIVATE LIMITED, SY.NO:30/1, HONNAHALLI VILLAGE, HARADANAHALLI HOBLI, CHAMARAJANAGAR TALUK &amp; DISTRICT.</t>
  </si>
  <si>
    <t>CHT-5</t>
  </si>
  <si>
    <t>THE CHIEF OFFICER, TOWN MUNCIPALITY, CHAMARAJANAGAR @ MANGALA WATER WORKS</t>
  </si>
  <si>
    <t>3X250</t>
  </si>
  <si>
    <t>CHT-6</t>
  </si>
  <si>
    <t>SRI AMEER KHAN,
M/S HI-TECH INDUSTRY,
SY.NO:42, MADRAHALLI, VEERANAPURA POST,
GUNDLUPET,
CHAMRAJANAGAR DISTRICT.</t>
  </si>
  <si>
    <t>CHT-7</t>
  </si>
  <si>
    <t>THE DISTRICT SURGEON, GOVERNMENT HOSPITAL, CHAMARAJANAGAR TOWN &amp; DISTRICT.</t>
  </si>
  <si>
    <t>CHT-8</t>
  </si>
  <si>
    <t>KARNATAKA WILDLIFE RESORTS LIMITED (SERAI RESORTS), SY.NO:19/1, 20, 21, KALYANPURA VILLAGE, MANGALA POST, BANDIPURA, GUNDLUPET TAULK, CHAMARANAGAR DISTRICT.</t>
  </si>
  <si>
    <t>CHT-9</t>
  </si>
  <si>
    <t>THE EXECUTIVE SECRETORY JSS HOSPITAL DOUBLE ROAD CHAMRAJNAGAR</t>
  </si>
  <si>
    <t>CHT-10</t>
  </si>
  <si>
    <t xml:space="preserve">THE EXECUTIVE OFFICER, M.M.HILLS, KOLLEGAL TALUK, CHAMARAJANAGAR DISTRICT.
</t>
  </si>
  <si>
    <t>2X315</t>
  </si>
  <si>
    <t>CHT-11</t>
  </si>
  <si>
    <t>THE PRINCIPAL, GOVERNMENT ENGINEERING COLLEGE, CHAMARAJANAGAR,
CHAMARAJANAGAR DISTRICT.</t>
  </si>
  <si>
    <t>CHT-12</t>
  </si>
  <si>
    <t>Sri.H.M.SHANTHAPPA s/o MUDDAPPA,  M/S SRIKANTESHWARA STONE CRUSHERS, HIREKATI VILLAGE, BEGUR HOBLI, GUNDLUPET TALUK, CHAMRAJANAGAR DISTRICT.</t>
  </si>
  <si>
    <t>CHT-13</t>
  </si>
  <si>
    <t>THE DIRECTOR, M/s ARISHINA LIFE SCIENCE PVT LTD., LAKKURU VILLAGE, TERAKANAMBI HOBLI, GUNDLUPET TALUK, CHAMARAJANAGAR DISTRICT.</t>
  </si>
  <si>
    <t>CHT-14</t>
  </si>
  <si>
    <t>SRI. R. UMESH S/O RANGEGOWDA, MUKADAHALLI VLLAGE, HARVE HOBLI, CHAMARAJANAR DISTRICT.</t>
  </si>
  <si>
    <t>CHT-15</t>
  </si>
  <si>
    <t>SRI. SARVESH KHAITAN, S/O SP KHAITHAN, M/S SARVESH KHAITHAN ALFA ESTATE, KEMPANAPURA VILLAGE, SANTHEMARAHALLI, CHAMARAJANAGAR TALUK AND DISTRICT.</t>
  </si>
  <si>
    <t>CHT-16</t>
  </si>
  <si>
    <t xml:space="preserve">M/s SRI BALAJI BLUE SAND INDUSTRIES, SY. NO. 267/4 &amp; 268/1, HIRIKATI VILLAGE, BEGUR HOBLI, GUNDLUPET TALUK, CHAMARAJANAGAR DISTRICT.
</t>
  </si>
  <si>
    <t>CHT-17</t>
  </si>
  <si>
    <t xml:space="preserve">SRI T.P NAGARAJU S/O PARAMESHWARAPPA, M/S PARAMDEV STONE CRUSHER, SY.NO 342/1, KOTHALAVADI VILLAGE, CHAMARAJANAGARA TQ/DT.
</t>
  </si>
  <si>
    <t>CHT-18</t>
  </si>
  <si>
    <t>SRI G.N NANJUNDASWAMY, DIVYASHREE HOUSE, DFO OFFICE ROAD, KOLLEGALA, CHAMARAJANAGARA DT. SITE AT NALANDA FORMS, SY NO 712/3, 712/4, KUNAGAHALLI VILLAGE, KOLLEGALA TQ</t>
  </si>
  <si>
    <t>CHT-19</t>
  </si>
  <si>
    <t>SRI ANANTHA KUMAR, S/O VENKATARAMAIAH, M/S B.G GRANITES, SY NO: 430/3, MYSURU ROAD, BADANAGUPPE VILLAGE, CHAMARAJANAGARA.</t>
  </si>
  <si>
    <t>MUSSC-1</t>
  </si>
  <si>
    <t>Doddarayapet, Chamarajnagar Tq</t>
  </si>
  <si>
    <t>MUSSC-2</t>
  </si>
  <si>
    <t>Harave, Chamarajnagar Tq</t>
  </si>
  <si>
    <t>MUSSC-3</t>
  </si>
  <si>
    <t>Pannyada Hundi, Chamrajnagar Tq.</t>
  </si>
  <si>
    <t>MUSSC-4</t>
  </si>
  <si>
    <t>Honnahally, Chamarajnagar Tq</t>
  </si>
  <si>
    <t>MUSSC-5</t>
  </si>
  <si>
    <t>Bommalapura, Gundlupete Tq</t>
  </si>
  <si>
    <t>MUSSC-6</t>
  </si>
  <si>
    <t>Gundlupete Town, Gundlupete</t>
  </si>
  <si>
    <t>MUSSC-7</t>
  </si>
  <si>
    <t>Begur, Gundlupete Tq</t>
  </si>
  <si>
    <t>MUSSC-8</t>
  </si>
  <si>
    <t>Marthahally, Kollegal Tq</t>
  </si>
  <si>
    <t>MUSSC-9</t>
  </si>
  <si>
    <t>Hangala, Gundlupete Tq.</t>
  </si>
  <si>
    <t>MUSSC-10</t>
  </si>
  <si>
    <t>P.G Palya, Kollegal Tq</t>
  </si>
  <si>
    <t>MUSSC-11</t>
  </si>
  <si>
    <t>Yalandur Town, Yalandur Tq</t>
  </si>
  <si>
    <t>MUSSC-12</t>
  </si>
  <si>
    <t>Santhe Marahalli, Chamarajnagar Tq</t>
  </si>
  <si>
    <t>MUSSC-13</t>
  </si>
  <si>
    <t>Cowdalli, Kollegal Tq</t>
  </si>
  <si>
    <t>MUSSC-14</t>
  </si>
  <si>
    <t>Sathegala, Kollegal Tq</t>
  </si>
  <si>
    <t>MUSSC-15</t>
  </si>
  <si>
    <t>Kollegala Town, Kollegal</t>
  </si>
  <si>
    <t>MUSSC-16</t>
  </si>
  <si>
    <t>Hanur, Kollegal Tq</t>
  </si>
  <si>
    <t>MUSSC-17</t>
  </si>
  <si>
    <t>Doddindavadi, Kollegal Tq</t>
  </si>
  <si>
    <t>MUSSC-18</t>
  </si>
  <si>
    <t>Ramapura, Kollegal Tq</t>
  </si>
  <si>
    <t>MUSSC-19</t>
  </si>
  <si>
    <t>Attagulipura, Chamrajnagar Tq.</t>
  </si>
  <si>
    <t>MUSSC-20</t>
  </si>
  <si>
    <t>Terakanambi, Gundlupet</t>
  </si>
  <si>
    <t>MUSSC-21</t>
  </si>
  <si>
    <t>Chandakavadi</t>
  </si>
  <si>
    <t>MUSSC-22</t>
  </si>
  <si>
    <t>Kabballi MUSS</t>
  </si>
  <si>
    <t>MUSSC-23</t>
  </si>
  <si>
    <t>Kunthur MUSS</t>
  </si>
  <si>
    <t>MUSSC-24</t>
  </si>
  <si>
    <t>Bandahalli MUSS, Kollegala Taluk, Chamarajanagar District.</t>
  </si>
  <si>
    <t>MYS S-1</t>
  </si>
  <si>
    <t xml:space="preserve">      </t>
  </si>
  <si>
    <t>MYS S-2</t>
  </si>
  <si>
    <t>1 X 10000 kVA &amp; 1 X 15000 kVA, 66/6.3 kV</t>
  </si>
  <si>
    <t>5000kVA, 6 kV</t>
  </si>
  <si>
    <t>MYS S-3</t>
  </si>
  <si>
    <t>2 X 12500kVA,
66/6.9 kV</t>
  </si>
  <si>
    <t>MYS S-4</t>
  </si>
  <si>
    <t>500 &amp; 2500</t>
  </si>
  <si>
    <t>MP</t>
  </si>
  <si>
    <t>MYS S-5</t>
  </si>
  <si>
    <t>1 X 16000 kVA &amp; 1 X 20000 kVA,66/11 kV</t>
  </si>
  <si>
    <t>3025  kVA,11 kV</t>
  </si>
  <si>
    <t>2000  kVA,11 kV</t>
  </si>
  <si>
    <t>2270 kVA,11 kV</t>
  </si>
  <si>
    <t>463.68KW</t>
  </si>
  <si>
    <t>MYS S-6</t>
  </si>
  <si>
    <t>1x1600kVA 11kV/433V</t>
  </si>
  <si>
    <t>380kVA, 415V</t>
  </si>
  <si>
    <t>MYS S-7</t>
  </si>
  <si>
    <t>MYS S-8</t>
  </si>
  <si>
    <t>2 X 8000 kVA, 66/11 kV</t>
  </si>
  <si>
    <t>MHT-1</t>
  </si>
  <si>
    <t>GRS ENGINEERS PVT.LTD., PLOT NO:3, BELAGOLA INDUSTRIAL AREA, MYSURU.</t>
  </si>
  <si>
    <t>MHT-2</t>
  </si>
  <si>
    <t>MANIYOG TEXTILES PRIVATE LIMITED, P.B.NO:2, SEEGUR VILLAGE, PERIYAPATNA TALUK, MYSURU DISTRICT.</t>
  </si>
  <si>
    <t>MHT-3</t>
  </si>
  <si>
    <t>VISHNU TEXTILES LIMITED, KAMPLAPURA 571136, PERIYAPATNA TALUK, MYSURU DISTRICT.</t>
  </si>
  <si>
    <t>MHT-4</t>
  </si>
  <si>
    <t>M/S PLANSEE INDIA HIGH PERFORMANCE MATERIALS PVT LTD, NO:311, HEBBAL INDUSTRIAL AREA, MYSURU-16.</t>
  </si>
  <si>
    <t>2X800</t>
  </si>
  <si>
    <t>MHT-5</t>
  </si>
  <si>
    <t>DUNLOP POLYMERS PRIVATE LIMITED, NO:139C, METAGALLI INDUSTRIAL AREA, MYSURU.</t>
  </si>
  <si>
    <t>MHT-6</t>
  </si>
  <si>
    <t>CHAMUNDI POLYMERS PRIVATE LIMITED, NO:427Q, HEBBAL INDUSTRIAL AREA, METAGALLI POST, MYSURU 570016.</t>
  </si>
  <si>
    <t>630 &amp; 315</t>
  </si>
  <si>
    <t>MHT-7</t>
  </si>
  <si>
    <t>MERITOR HVS (INDIA) LIMITED, HOOTAGALLI INDUSTRIAL AREA, OFF HUNSUR ROAD, MYSURU 570018.</t>
  </si>
  <si>
    <t>1000 &amp; 500</t>
  </si>
  <si>
    <t>MHT-8</t>
  </si>
  <si>
    <t>RANGSONS ELECTRONICS PRIVATE LIMITED, PLOT NO:347, D1&amp;D2, KIADB ELECTRONICS CITY, HEBBAL INDUSTRIAL AREA, MYSURU 570016.</t>
  </si>
  <si>
    <t>MHT-9</t>
  </si>
  <si>
    <t>RANE (MADRAS) LIMITED, NO:79/84, HOOTAGALLI INDUSTRIAL AREA, MYSURU 570018.</t>
  </si>
  <si>
    <t>1000 &amp; 750 &amp; 500</t>
  </si>
  <si>
    <t>MHT-10</t>
  </si>
  <si>
    <t>LARSEN &amp; TOUBRO LIMITED, MYSURU CAMPUS, KIADB INDUSTRIAL AREA, HEBBAL-HOOTAGALLI, MYSURU 570018.(RR NO. VHT-31)</t>
  </si>
  <si>
    <t>MHT-11</t>
  </si>
  <si>
    <t>LARSEN &amp; TOUBRO LIMITED, MYSURU CAMPUS, KIADB INDUSTRIAL AREA, HEBBAL-HOOTAGALLI, MYSURU 570018. ( RR NO. HT-99)</t>
  </si>
  <si>
    <t>3X1000</t>
  </si>
  <si>
    <t>MHT-12</t>
  </si>
  <si>
    <t>GOPALAN ENTERPRISES, NO:110-113, KIADB INDUSTRIAL AREA, K.R.S.ROAD, MYSURU 570016.</t>
  </si>
  <si>
    <t>MHT-13</t>
  </si>
  <si>
    <t>MILLENIUM CHEMI PHARMA (MYSURU) PVT.LTD., NO:49, MYSURU BELAGOLA INDUSTRIAL AREA, METAGALLI, MYSURU 570016.</t>
  </si>
  <si>
    <t>MHT-14</t>
  </si>
  <si>
    <t>SPECILAISED PROCESS INNOVATION PRIVATE LIMITED, SOFTWARE PARADIGMS INFOTECH PRIVATE LIMITED, SPI CITY, NO:316-318(P), HEBBAL INDUSTRIAL AREA, MYSURU 570016.</t>
  </si>
  <si>
    <t>MHT-15</t>
  </si>
  <si>
    <t>KEC INTERNATIONAL LIMITED, NO:349, HEBBAL INDUSTRIAL AREA, HOOTAGALLI, BELAVADI POST, MYSURU 570 018.</t>
  </si>
  <si>
    <t>MHT-16</t>
  </si>
  <si>
    <t>SRI RAMA SAHAKARA SAKKARE KHARKHANE LIMITED, CHUNCHANAKATTE 571617, K.R.NAGAR TALUK, MYSURU DISTRICT.</t>
  </si>
  <si>
    <t>MHT-17</t>
  </si>
  <si>
    <t>WIPRO ENTERPRISES PRIVATE  LIMITED, (LIGHTNG DIVISION), NO:105, HOOTAGALLI INDUSTRIAL AREA, HEBBAL, MYSURU 570 018.</t>
  </si>
  <si>
    <t>MHT-18</t>
  </si>
  <si>
    <t>SUDARSHAN TELECOM, PLOT NO:386 &amp; 387, KIADB ELECTRONIC CITY, HEBBAL INDUSTRIAL AREA, MYSURU 570016.</t>
  </si>
  <si>
    <t>1500 &amp; 2X500</t>
  </si>
  <si>
    <t>MHT-19</t>
  </si>
  <si>
    <t>DECO EQUIPMENTS PRIVATE LIMITED, UNIT-2, B-147, HEBBAL INDUSTRIAL AREA, METAGALLI, MYSURU 570 016.</t>
  </si>
  <si>
    <t>630 &amp; 250</t>
  </si>
  <si>
    <t>MHT-20</t>
  </si>
  <si>
    <t>MYSORE POLYMER &amp; RUBBER PRODUCTS PRIVATE LIMITED, NO:20P, K.R.S.ROAD, METAGALLI, MYSURU 570 016.</t>
  </si>
  <si>
    <t>750 &amp; 500</t>
  </si>
  <si>
    <t>MHT-21</t>
  </si>
  <si>
    <t>SKANRAY HEALTHCARE PRIVATE LIMITED, PLOT NO:360, KIADB INDUSTRIAL AREA, HEBBAL, MYSURU.</t>
  </si>
  <si>
    <t>MHT-22</t>
  </si>
  <si>
    <t>BALIGA INVESTMENTS PRIVATE LIMITED, PROMOTERS OF GRS FANTASY PARK, KRS ROAD, METAGALLI, MYSURU 570016.</t>
  </si>
  <si>
    <t>400 &amp; 100</t>
  </si>
  <si>
    <t>MHT-23</t>
  </si>
  <si>
    <t>KIRLOSKAR ELECTRIC COMPANY LIMITED, BELAWADI INDUSTRIAL AREA, MYSURU 570018.</t>
  </si>
  <si>
    <t>MHT-24</t>
  </si>
  <si>
    <t>DONTHI ROLLER FLOUR MILLS, NO:100C, BELAGOLA INDUSTRIAL AREA, METAGALLI, MYSURU 570016.</t>
  </si>
  <si>
    <t>MHT-25</t>
  </si>
  <si>
    <t>M/S ANUSHA ENTERPRISES, CHAMUNDI HEAT TREATERS , PLOT NO: 428, KIADB HEBBAL INDUSTRIAL AREA, MYSURU</t>
  </si>
  <si>
    <t>MHT-26</t>
  </si>
  <si>
    <t>HUNSUR PLYWOOD WORKS PRIVATE LIMITED, P.B.NO:2, HUNSUR 571105</t>
  </si>
  <si>
    <t>MHT-27</t>
  </si>
  <si>
    <t>RECKIT &amp; BENCKISER (INDIA) LIMITED, NO:61-62, HOOTAGALLI INDUSTRIAL AREA, MYSURU 570018.</t>
  </si>
  <si>
    <t>MHT-28</t>
  </si>
  <si>
    <t>JODALI SYSTEMS PRIVATE LIMITED, NO:120-121, BELAGOLA INDUSTRIAL AREA, KRS ROAD, METAGALLI, MYSURU 570016.</t>
  </si>
  <si>
    <t>MHT-29</t>
  </si>
  <si>
    <t>M/S PAMS ENGINEERS, PLOT NO: 72/A2, HOOTAGALLI INDUSTRIAL AREA, MYSURU</t>
  </si>
  <si>
    <t>MHT-30</t>
  </si>
  <si>
    <t xml:space="preserve">THE MEDICAL SUPERINTENDENT, ESI HOSPITAL, HRS ROAD, MYSURU 570020. </t>
  </si>
  <si>
    <t>300 &amp; 800</t>
  </si>
  <si>
    <t>MHT-31</t>
  </si>
  <si>
    <t>THE ASSISTANT DIRECTOR, KANNADA &amp; CULTURE DEPARTMENT KALAMANDIRA, MYSURU 570005</t>
  </si>
  <si>
    <t>2X400</t>
  </si>
  <si>
    <t>MHT-32</t>
  </si>
  <si>
    <t>SRI GANESH GEARS PRIVATE LIMITED, NO:106, BELAGOLA INDUSTRIAL AREA, METAGALLI, MYSURU 570016.</t>
  </si>
  <si>
    <t>MHT-33</t>
  </si>
  <si>
    <t>THE ASSISTANT EXECUTIVE ENGINEER, CENTRAL SUBDIVISION, VANI VILAS WATER WORKS COMPOUND, YADAVAGIRI, MYSURU 570020. HT-02</t>
  </si>
  <si>
    <t>2X500</t>
  </si>
  <si>
    <t>MHT-34</t>
  </si>
  <si>
    <t>THE ASSISTANT EXECUTIVE ENGINEER, CENTRAL SUBDIVISION, VANI VILAS WATER WORKS COMPOUND, YADAVAGIRI, MYSURU 570020. HT-153 AT METAGALLI</t>
  </si>
  <si>
    <t>2X1000 &amp; 1X100</t>
  </si>
  <si>
    <t>MHT-35</t>
  </si>
  <si>
    <t>THE EXECUTIVE ENGINEER, UGD DIVISION, VANI VILAS WATER WORKS, YADAVAGIRI, MYSURU 570020. AT RAYANAKERE UGD PLANT WET WELL D HT-288</t>
  </si>
  <si>
    <t>MHT-36</t>
  </si>
  <si>
    <t>THE EXECUTIVE ENGINEER, UGD DIVISION, VANI VILAS WATER WORKS, YADAVAGIRI, MYSURU 570020. AT RAYANAKERE UGD PLANT WET WELL A HT-291</t>
  </si>
  <si>
    <t>MHT-37</t>
  </si>
  <si>
    <t>VST TILLERS &amp; TRACTORS LIMITED, SY.NO:20, PLOT NO:42/43, METAGALLI INDUSTRAIL AREA, MYSURU 570016.</t>
  </si>
  <si>
    <t>MHT-38</t>
  </si>
  <si>
    <t>MYSORE POLYMERS &amp; RUBBER PRODUCTS LIMITED, NO:10, KRS ROAD, METAGALLI POST, MYSURU 570016.</t>
  </si>
  <si>
    <t>2X1000</t>
  </si>
  <si>
    <t>MHT-39</t>
  </si>
  <si>
    <t xml:space="preserve">SMT PALLAVI.R (TIMES VPL LIMITED), NO:34/B, HOOTAGALLI INDUSTRIAL AREA, BELAWADI POST, MYSURU 570018. </t>
  </si>
  <si>
    <t>MHT-40</t>
  </si>
  <si>
    <t>THE ASSISTANT EXECUTIVE ENGINEER, JNNURM NO:3 CITY SUBDIVISION, SRIRAMPURA 2ND STAGE, MYSURU. @ PINJARAPOLE</t>
  </si>
  <si>
    <t>3X630 &amp; 1X100</t>
  </si>
  <si>
    <t>MHT-41</t>
  </si>
  <si>
    <t>M/S LOUIS DREYFUS COMPANY INDIA PVT LTD  , BM ROAD, KOPPA 571104, BYLKUPPE, PERIYAPATNA TALUK, MYSURU DISTRICT.</t>
  </si>
  <si>
    <t>MHT-42</t>
  </si>
  <si>
    <t>DARSHAN FLEXIBLES PRIVATE LIMITED, NO:268, PART A INDUSTRIAL AREA, HEBBAL, MYSURU 570016.</t>
  </si>
  <si>
    <t>MHT-43</t>
  </si>
  <si>
    <t>MANOJ KUMAR CHOWTHA, MYTHRI ARCADE, NO:50, SARASWATHIPURAM, MYSURU.</t>
  </si>
  <si>
    <t>MHT-44</t>
  </si>
  <si>
    <t>BALAJI AUTO ENTERPRISES, PALACE TOYOTA, NO:33A, KOORGALLI VILLAGE LIMIT, HOOTAGALLI INDUSTRIAL AREA, MYSURU 570018.</t>
  </si>
  <si>
    <t>MHT-45</t>
  </si>
  <si>
    <t>MYSURU DUTTA POLYMERS, NO:130, BELAGOLA INDUSTRIAL AREA, KRS ROAD, METAGALLI, MYSURU 570016.</t>
  </si>
  <si>
    <t>MHT-46</t>
  </si>
  <si>
    <t>SKANRAY TECHNOLOGIES, SITE NO:15,16,17P, SY.NO:128 &amp; 139, HEBBAL INDUSTRIAL AREA, MYSURU.</t>
  </si>
  <si>
    <t>MHT-47</t>
  </si>
  <si>
    <t>RISHI POLYMERS PRIVATE LIMITED, NO:16A, BELAGOLA INDUSTRIAL AREA, METAGALLI, MYSURU270016.</t>
  </si>
  <si>
    <t>MHT-48</t>
  </si>
  <si>
    <t>BRINDAVAN ROLLER FLOUR MILLS, NO:142, BELAGOLA INDUSTRIAL AREA, KRS ROAD, MYSURU 570016.</t>
  </si>
  <si>
    <t>MHT-49</t>
  </si>
  <si>
    <t>ECOM GILL COFFEE TRADING PRIVATE LIMITED, BENEGAL VILLAGE, NILVADI POST, PERIYAPATNA TALUK, MYSURU DISTRICT.</t>
  </si>
  <si>
    <t>MHT-50</t>
  </si>
  <si>
    <t>MHI-VST DIESEL ENGINES PVT. LTD., PLOT NO:305, HEBBAL INDUSTRIAL AREA, METAGALLI, MYSURU 570016.</t>
  </si>
  <si>
    <t>MHT-51</t>
  </si>
  <si>
    <t>THE ASSISTANT EXECUTIVE MINOR IRRIGATION SUBDIVISION, PWD BUILDING DIVISION OFFICE COMPOUND, BEHIND DC OFFICE, VINOBHA ROAD, MYSURU. @ ANANDUR LIS</t>
  </si>
  <si>
    <t>MHT-52</t>
  </si>
  <si>
    <t>SHAHI EXPORTS PRIVATE LIMITED, UNIT-25, PLOT NO:434/B, JAYADEVANAGAR RING ROAD, HEBBAL INDUSTRIAL AREA, MYSURU.</t>
  </si>
  <si>
    <t>MHT-53</t>
  </si>
  <si>
    <t>THEOREM INDIA PVT LTD, NO 67C, HOOTAGALLI INDUSTRIAL AREA, MYSURU - 570 018.</t>
  </si>
  <si>
    <t>MHT-54</t>
  </si>
  <si>
    <t>THE ASSISTANT EXECUTIVE MINOR IRRIGATION SUBDIVISION, PWD BUILDING DIVISION OFFICE COMPOUND, BEHIND DC OFFICE, VINOBHA ROAD, MYSURU. @ YEDEHALLI LIS</t>
  </si>
  <si>
    <t>MHT-55</t>
  </si>
  <si>
    <t>THE COMMISSIONER, MYSURU CITY CORPORATION, MYSURU @ VIJAYNAGAR, MYSURU</t>
  </si>
  <si>
    <t>MHT-56</t>
  </si>
  <si>
    <t>SAN ENGINEERING AND LOCOMOTIVE COMPANY LIMITED, NO:1-10, HEBBAL INDUSTRIAL AREA, MYSURU 570018.</t>
  </si>
  <si>
    <t>MHT-57</t>
  </si>
  <si>
    <t>THE PRINCIPAL, SRI SJCE, MYSURU</t>
  </si>
  <si>
    <t>500 &amp; 480</t>
  </si>
  <si>
    <t>MHT-58</t>
  </si>
  <si>
    <t>THE JOINT DIRECTOR, GOVERNMENT TEXT BOOK PRESS, SARASWATHIPURAM, MYSURU</t>
  </si>
  <si>
    <t>MHT-59</t>
  </si>
  <si>
    <t>THE MYSORE POLYMERS AND RUBBER PRODUCTS LIMITED, PLOT NO:11/A, BELAGOLA INDUSTRIAL AREA, METAGALLI, MYSURU 570016.</t>
  </si>
  <si>
    <t>MHT-60</t>
  </si>
  <si>
    <t>NANDI ROLLER FLOUR MILLS PRIVATE LIMITED, PLOT NO:16B, 17A, BELAGOLA INDUSTRIAL AREA, KRS ROAD, MYSURU 570016.</t>
  </si>
  <si>
    <t>MHT-61</t>
  </si>
  <si>
    <t xml:space="preserve">INTCERAMIC ENGINEERS PRIAVTE LIMITED, NO:43A, BELAVADI INDUSTRIAL AREA, HUNSUR ROAD, MYSURU </t>
  </si>
  <si>
    <t>MHT-62</t>
  </si>
  <si>
    <t>PYRAMID TIMBERS ASSOCIATES PRIVATE LIMITED, SY.NO:193/2 AND 194, HUNSUR ROAD, YELWALA POST, MYSURU 571130</t>
  </si>
  <si>
    <t>MHT-63</t>
  </si>
  <si>
    <t>MAS FURNITURES, SITE NO:36, MYSURU HUNSUR ROAD, HOOTAGALLI, BELAVADI POST, MYSURU 570018.</t>
  </si>
  <si>
    <t>MHT-64</t>
  </si>
  <si>
    <t>KAYNES HOTEL PRIVATE LIMITED,  SILENT SHORES RESORT &amp; SPA, NO:85, 87, OFF HUNSUR ROAD, HOOTAGALLI INDUSTRIAL AREA, MYSURU-18.</t>
  </si>
  <si>
    <t>MHT-65</t>
  </si>
  <si>
    <t>KAYNES TECHNOLOGY INDIA (P) LIMITED, NO:23-25, BELAGOLA FOOD INDUSTRIAL LAYOUT, METAGALLI POST, MYSURU.</t>
  </si>
  <si>
    <t>MHT-66</t>
  </si>
  <si>
    <t>ORANGE COUNTY RESORTS, BEERAMBALLI, H.D.KOTE TALUK, MYSURU DISTRICT.</t>
  </si>
  <si>
    <t>MHT-67</t>
  </si>
  <si>
    <t>SRI VIVEKANANDA, NAGARHOLE HOTELS &amp; RESORTS, VEERANAHOSAHALLI, HUNSUR TALUK, MYSURU DISTRICT.</t>
  </si>
  <si>
    <t>MHT-68</t>
  </si>
  <si>
    <t>VARSHA CABLES (P) LIMITED, NO:344, HEBBAL INDUSTRIAL AREA, MYSURU 570016.</t>
  </si>
  <si>
    <t>MHT-69</t>
  </si>
  <si>
    <t>GOKUL DAS EXPORTS, NO:28/D&amp;E, BELAVADI INDUSTRIAL AREA, MYSURU.</t>
  </si>
  <si>
    <t>MHT-70</t>
  </si>
  <si>
    <t>THE SUPERINTENDENT, P.K.T.B &amp; C.D HOSPITAL, KRS ROAD, MYSURU.</t>
  </si>
  <si>
    <t>2X250</t>
  </si>
  <si>
    <t>MHT-71</t>
  </si>
  <si>
    <t>HITECH ROLLING BALLS PRIVATE LIMITED, NO:21A, BELAVADI INDUSTRIAL AREA, MYSURU 570018.</t>
  </si>
  <si>
    <t>MHT-72</t>
  </si>
  <si>
    <t>SRI BASAWESWARA ROLLER FLOUR MILLS, NO:33/2, BEML ROAD, HOOTAGALLI INDUSTRIAL AREA, MYSURU 570018.</t>
  </si>
  <si>
    <t>MHT-73</t>
  </si>
  <si>
    <t>SUPERTIK INDUSTRIES STEEL ROLLER, NO:4A, HOOTAGALLI INDUSTRIAL AREA, MYSURU.</t>
  </si>
  <si>
    <t>MHT-74</t>
  </si>
  <si>
    <t>THE PRINCIPAL GOVERNMENT TOOL ROOM &amp; TRAINING CENTRE, NO:93-94, BELGOLA INDUSTRIAL AREA, METAGALLI, MYSURU 570016.</t>
  </si>
  <si>
    <t>MHT-75</t>
  </si>
  <si>
    <t>GANGOTHRI ROLLER FLOUR MILLS, NO:21,22 &amp; 23, HOOTAGALLI INDUSTRIAL AREA, MYSORE 570018.</t>
  </si>
  <si>
    <t>MHT-76</t>
  </si>
  <si>
    <t>PREETHI GRANITES, NO:426, HEBBAL INDUSTRIAL AREA, MYSURU 570016.</t>
  </si>
  <si>
    <t>MHT-77</t>
  </si>
  <si>
    <t>PREETHI GRANITE EXPORTS NO:91/2, SHAYADANAHALLI, NAGANAHALLI POST, MYSURU TALUK &amp; DISTRICT.</t>
  </si>
  <si>
    <t>MHT-78</t>
  </si>
  <si>
    <t>DMS TECHNOLOGIES PRIVATE LIMITED, NO:34, BELAVADI INDUSTRIAL AREA, MYSURU 570018.</t>
  </si>
  <si>
    <t>MHT-79</t>
  </si>
  <si>
    <t>FOLIAGE RESORTS &amp; HOTELS PRIVATE LIMITED, GOLDEN LANDMARK RESORT, NO:45/A, KRS ROAD, METAGALLI, MYSURU 570016.</t>
  </si>
  <si>
    <t>MHT-80</t>
  </si>
  <si>
    <t>LUNARS EXPORTS PRIVATE LIMITED, NO:70Y, HOOTAGALLI INDUSTRIAL AREA, BELAWADI POST, MYSURU 570018.</t>
  </si>
  <si>
    <t>MHT-81</t>
  </si>
  <si>
    <t>SRI MANJUNATHA ROLLER FLOUR MILLS PRIVATE LIMITED, PLOT NO:100/B, BELAGOLA INDUSTRIAL AREA, KRS ROAD, MYSURU 570016.</t>
  </si>
  <si>
    <t>MHT-82</t>
  </si>
  <si>
    <t>ABQAM FOUNDATION PRIVATE LIMITED NO:2908, TEMPLE ROAD, VV MOHALLA, MYSURU.</t>
  </si>
  <si>
    <t>MHT-83</t>
  </si>
  <si>
    <t>CHAMUNDI TEXTILES (SILK MILL) NO:66, A-1, HOOTAGALLI INDUSTRIAL AREA, HEBBAL, MYSURU.</t>
  </si>
  <si>
    <t>MHT-84</t>
  </si>
  <si>
    <t>LAKSHMI SRINIVAS FLOUR MILLS PRIVATE LIMITED, NO:673/1, OLD NO:33/2, 7TH KM, MYSURU HUNSUR ROAD, HINKAL, MYSURU 570017.</t>
  </si>
  <si>
    <t>MHT-85</t>
  </si>
  <si>
    <t xml:space="preserve">ALCOATS, PLOT NO:242, HEBBAL INDUSTRIAL AREA, MYSURU </t>
  </si>
  <si>
    <t>MHT-86</t>
  </si>
  <si>
    <t>AM-TECH PACKS LIMITED, PLOT NO:34B, 35A,B,C&amp;D, HOOTAGALLI INDUSTRIAL AREA, MYSURU 570018.</t>
  </si>
  <si>
    <t>MHT-87</t>
  </si>
  <si>
    <t>JAYPEE TRADING COMPANY PRIVATE LIMITED, NO:85A, HOOTAGALLI INDUSTRIAL AREA, MYSURU 570016.</t>
  </si>
  <si>
    <t>MHT-88</t>
  </si>
  <si>
    <t>THE EXECUTIVE ENGINEER, UNIVERSITY ENGINERING DIVISION, OPP:FIRE BRIGADE, SARASWATHIPURAM, MYSURU @ INTERNATIONAL HOSTEL BUILDING, MYSURU.</t>
  </si>
  <si>
    <t>MHT-89</t>
  </si>
  <si>
    <t>SPECTRA PIPES PRIVATE LIMITED, NO:68-M, HOOTAGALLI INDUSTRIAL AREA, MYSURU 570018.</t>
  </si>
  <si>
    <t>MHT-90</t>
  </si>
  <si>
    <t>SUNDEEP INDUSTRIES, PLOT NO:77, IJKL, HOOTAGALLI INDUSTRIAL AREA, HOOTAGALLI, MYSURU.</t>
  </si>
  <si>
    <t>MHT-91</t>
  </si>
  <si>
    <t xml:space="preserve">M/S BANTWAL SULOCHANA MADHAVA SHENOI TRUST,  M/S KAMAKSHI HOSPITAL, SS PURAM K NAGAR MYSORE </t>
  </si>
  <si>
    <t>MHT-92</t>
  </si>
  <si>
    <t>BODDHISATHVA TRUST (NALANDA INTERNATIONAL INSTITUTE), LTL MONASTRY, BYLKUPPE, PERIYAPATNA TALUK, MYSURU DISTRICT.</t>
  </si>
  <si>
    <t>MHT-93</t>
  </si>
  <si>
    <t>THE DIVISIONAL CONTROLLER, KUVEMPUNAGAR BUS STAND, MYSURU,</t>
  </si>
  <si>
    <t>MHT-94</t>
  </si>
  <si>
    <t>SEN ENGINEERING INDUSTRIES, NO:271A, HEBBAL INDUSTRIAL AREA, BELAVADI POST, MYSURU 570018.</t>
  </si>
  <si>
    <t>MHT-95</t>
  </si>
  <si>
    <t>HI TECH ENGINEERING INDUSTRIES, NO:275-D, KIADB HEBBAL INDUSTRIAL AREA, MYSURU</t>
  </si>
  <si>
    <t>MHT-96</t>
  </si>
  <si>
    <t>M.T.RANGARAJ, TOOL TECH (SPECTRUM TOOL ENGINEERS PVT LTD.,), PLOT NO:70 &amp; 71, HEBBAL INDUSTRIAL AREA, MYSURU 570016.</t>
  </si>
  <si>
    <t>MHT-97</t>
  </si>
  <si>
    <t>TRC ENGINEERING PRIVATE LIMITED, PLOT NO:66-PART, &amp; 67D, HOOTAGALLI INDUSTRIAL AREA, MYSURU 570018.</t>
  </si>
  <si>
    <t>MHT-98</t>
  </si>
  <si>
    <t>SHAHI EXPORTS PRIVATE LIMITED, PLOT NO:28/P1, KOORGALLI INDUSTRIAL AREA, PHASE-3, KOORGALLI VILLAGE, YELWAL HOBLI, MYSURU TALUK &amp; DISTRICT.</t>
  </si>
  <si>
    <t>MHT-99</t>
  </si>
  <si>
    <t>ALCOATS, PLOT NO:38P-1-A, 3RD PHASE, KIADB INDUSTRIAL AREA, MYSURU 570018.</t>
  </si>
  <si>
    <t>MHT-100</t>
  </si>
  <si>
    <t>VINYAS INNOVATIVE TECHNOLOGIES PRIVATE LIMITED, KOORGALLI INDUSTRIAL AREA, MYSURU.</t>
  </si>
  <si>
    <t>MHT-101</t>
  </si>
  <si>
    <t>SMT.ANITHA MAHESH, SARA CONVENTION HALL, DATTAGALLI, MYSURU.</t>
  </si>
  <si>
    <t>MHT-102</t>
  </si>
  <si>
    <t>SPECTRA POLYMERS, HOOTAGALLI INDUSTRIAL AREA, MYSURU 18.</t>
  </si>
  <si>
    <t>MHT-103</t>
  </si>
  <si>
    <t>MANJUNATH.B.HOTEL LEE RUCHI, NO:986/624, HUNSUR ROAD, HINKAL, MYSURU.</t>
  </si>
  <si>
    <t>MHT-104</t>
  </si>
  <si>
    <t>MANGALORE GANESH BEEDIES, HEBBAL INDUSTRIAL AREA, MYSURU.</t>
  </si>
  <si>
    <t>MHT-105</t>
  </si>
  <si>
    <t>THE DIRECTOR (OPERATIONS &amp; TECHNOLOGY) KLUEBER LUBRICATION PVT. LTD., 347/A, HEBBAL INDUSTRIAL AREA, MYSURU</t>
  </si>
  <si>
    <t>MHT-106</t>
  </si>
  <si>
    <t>RANE MADRAS LIMITED, UNIT-II, PLOT NO:79/84, HOOTAGALLI INDUSTRIAL AREA, MYSURU 570018.</t>
  </si>
  <si>
    <t>MHT-107</t>
  </si>
  <si>
    <t>THE REGISTRAR, KARNATAKA STATE OPEN UNIVERSITY, MUKTHA GANGOTHRI, MYSURU</t>
  </si>
  <si>
    <t>500 &amp; 250</t>
  </si>
  <si>
    <t>MHT-108</t>
  </si>
  <si>
    <t>PATTABHI ENTERPRISES, PLOT NO:70, 71, HOOTAGALLI INDUSTRIAL AREA, MYSURU.</t>
  </si>
  <si>
    <t>MHT-109</t>
  </si>
  <si>
    <t>BHARATI AIRTEL LIMITED, PLOT NO:61, BELAWADI, HOOTAGALLI INDUSTRIAL AREA, MYSURU</t>
  </si>
  <si>
    <t>MHT-110</t>
  </si>
  <si>
    <t>THE SECRETARY, BGS ACADEMY FOR NURSING SCIENCES, APOLLO BGS HOSPITAL, ADHICHUNCHANAGIRI ROAD, KUVEMPUNAGAR, MYSURU</t>
  </si>
  <si>
    <t>MHT-111</t>
  </si>
  <si>
    <t>SRI PATEL RUDRAPPA MEMORIAL TRUST,  CA-1, CA-2, A-1 BLOCK, VIJAYNAGAR 3RD STAGE, MYSURU.</t>
  </si>
  <si>
    <t>MHT-112</t>
  </si>
  <si>
    <t>MAHASHAKTHI CHEMICALS &amp; FERTILIZERS PRIVATE LIMITED, PLOT NO:17, KOORGALLI INDUSTRIAL AREA, BELWADI POST, MYSURU</t>
  </si>
  <si>
    <t>MHT-113</t>
  </si>
  <si>
    <t>M/S MGM POOJA BUIDTECH PVT LTD, PLOT NO: 14 &amp; 15, BELAGOLA INDUSTRILA AREA, METAGALLI POST, MYSURU-16</t>
  </si>
  <si>
    <t>MHT-114</t>
  </si>
  <si>
    <t>SRI SAI VISHWAS PACKAGING UNIT-2, PLOT NO:39-P1, KIADB, KOORGALLI INDUSTRIAL AREA, MYSURU -570018.</t>
  </si>
  <si>
    <t>MHT-115</t>
  </si>
  <si>
    <t>ALL INDIA INSTITUTE OF SPEECH &amp; HEARING, MANASAGANGATHRI, MYSURU</t>
  </si>
  <si>
    <t>MHT-116</t>
  </si>
  <si>
    <t>UNIPOWER TRANSMISSION PVT LTD, NO:33, BELAVADI INDUSTRIAL AREA, HUNSUR ROAD, MYSURU</t>
  </si>
  <si>
    <t>MHT-117</t>
  </si>
  <si>
    <t xml:space="preserve">M/S NIRMALA MAHADEV, NO: 508, VISHWAMANAVA DOUBLE ROAD, KUVEMPUNAGAR, MYSORE-23
</t>
  </si>
  <si>
    <t>MHT-118</t>
  </si>
  <si>
    <t>SRI M.J RAMESH, NO: 299/D, HEBBAL INDUSTRIAL AREA, HEBBAL RING ROAD, MYSURU.</t>
  </si>
  <si>
    <t>MHT-119</t>
  </si>
  <si>
    <t>SMT SOWMYA, M/S GOWRI FOOD &amp; BEVERAGES, SY NO: 29/1, BOGADI VILLAGE, MYSORE</t>
  </si>
  <si>
    <t>MHT-120</t>
  </si>
  <si>
    <t>M/S BEST CORRUGATORS, # 131/A, BELAGOLA INDUSTRIAL AREA, METAGALLI, MYSURU</t>
  </si>
  <si>
    <t>MHT-121</t>
  </si>
  <si>
    <t>THE MANAGING DIRECTOR, MYSURU DISTRICT CO-OPERATIVE MILK PRODUCER’S SOCIETIES UNION LTD., HUNSUR CHILLING CENTRE, HUNSUR TQ, MYSURU DT.</t>
  </si>
  <si>
    <t>MHT-122</t>
  </si>
  <si>
    <t xml:space="preserve">M/S ZIGMA MODULAR SYSTEM PVT LTD., # 18 &amp; 15, KOORGHALLI INDUSTRIAL AREA, YELAWALA HOBLI, 
 MYSURU.
</t>
  </si>
  <si>
    <t>MHT-123</t>
  </si>
  <si>
    <t>M/S M PRO CONCREATES PVT LTD., NO 267A, HEBBAL INDUSTRIAL AREA, MYSURU.</t>
  </si>
  <si>
    <t>MHT-124</t>
  </si>
  <si>
    <t>M/S RAJKAMAL POLYMERS (P) LTD, NO 128, BELAGOLA INDUSTRIAL AREA, METAGALLI, MYSURU.</t>
  </si>
  <si>
    <t>MHT-125</t>
  </si>
  <si>
    <t>SRI V D KEERTHAN S/O V T DINESHA, M/S SRI LAXMI VENKATESHWARA STONE CRUSHER,  HASUVINA KAVAL VILLAGE, PERIYAPATNA TALUK,MYSURU DISTRICT.</t>
  </si>
  <si>
    <t>MHT-126</t>
  </si>
  <si>
    <t>M/S ASSISTANT  EXECUTIVE ENGINEER, MINOR-IRRIGATION SUB DIVISION, MYSURU SITE AT HOSARAMAIAHNAHALLI, BILIKERE HOBLI, HUNSUR TALUQ, MYSURU DIST.</t>
  </si>
  <si>
    <t>MHT-127</t>
  </si>
  <si>
    <t xml:space="preserve">M/S SUNANDA ORGANICS, # 445, K.R.S ROAD, METAGALLI POST, MYSURU
</t>
  </si>
  <si>
    <t>MHT-128</t>
  </si>
  <si>
    <t>M/S DONTHI ELECTRODES PVT LTD, NO:70Z-1, HOOTAGALLI INDUSTRIAL AREA, MYSURU</t>
  </si>
  <si>
    <t>THE SECRETARY, SANKALP CENTRAL PARK APARTMENT OWNERS WELFARE ASSOCIATION, YADAVAGIRI, MYSURU.</t>
  </si>
  <si>
    <t>TRENDZ, NO:51, BHOGADI-GADDIGE MAIN ROAD, OPP:ROOPANAGAR BUS STAND, MYSURU.</t>
  </si>
  <si>
    <t>M/S BRIGADE ENTERPRISES LTD, BRIGADE SYMPHONY, SY NO:16,1 7/1, 18, 36/2, 37/1 &amp;2, HEBBAL INDUSTRIALA AREA, METAGALLI, MYSURU</t>
  </si>
  <si>
    <t>MDG-1</t>
  </si>
  <si>
    <t>THE SHAMRAO VITTAL CO-OPERATIVE BANK LIMITED, NO:103, GROUND FLOOR, MYTHRI ARCADE, KANTHRAJ URS ROAD, SARASWATHIPURAM, MYSURU.</t>
  </si>
  <si>
    <t>MDG-2</t>
  </si>
  <si>
    <t>HDFC BANK LIMITED, GROUND FLOOR, NO:50, MYTHRI ARCADE, KANTHRAJ URS ROAD, SARASWATHIPURAM, MYSURU</t>
  </si>
  <si>
    <t>MDG-3</t>
  </si>
  <si>
    <t>HDFC BANK LIMITED, FIRST FLOOR, NO:50, MYTHRI ARCADE, KANTHRAJ URS ROAD, SARASWATHIPURAM, MYSURU</t>
  </si>
  <si>
    <t>MDG-4</t>
  </si>
  <si>
    <t>HINDUJA GLOBAL SOLUTIONS LIMITED, NO:50, 2ND &amp; 3RD FLOORS, MYTHRI ARCADE, KANTHRAJ URS ROAD, SARASWATHIPURAM, MYSURU</t>
  </si>
  <si>
    <t>MDG-5</t>
  </si>
  <si>
    <t>KAILASH 'D' JEWELLERS, , NO:50, 1ST FLOOR, MYTHRI ARCADE, KANTHRAJ URS ROAD, SARASWATHIPURAM, MYSURU</t>
  </si>
  <si>
    <t>MDG-6</t>
  </si>
  <si>
    <t>THE DEPUTY DIRECTOR, RANGAYANA, KALAMANDIRA COMPLEX, VINOBHA ROAD, MYSURU 570005.</t>
  </si>
  <si>
    <t>MUSSM-1</t>
  </si>
  <si>
    <t>METAGALLI KRS ROAD, MYSORE.</t>
  </si>
  <si>
    <t>MUSSM-2</t>
  </si>
  <si>
    <t>KHB COLONY, HOOTAGALLI, MYSORE.</t>
  </si>
  <si>
    <t>MUSSM-3</t>
  </si>
  <si>
    <t>VIJAYANAGAR, MYSORE.</t>
  </si>
  <si>
    <t>MUSSM-4</t>
  </si>
  <si>
    <t>HEBBAL, MYSORE.</t>
  </si>
  <si>
    <t>MUSSM-5</t>
  </si>
  <si>
    <t>RAMAKRISHNA NAGAR, MYSORE</t>
  </si>
  <si>
    <t>MUSSM-6</t>
  </si>
  <si>
    <t>BHOGADI, MYSORE</t>
  </si>
  <si>
    <t>MUSSM-7</t>
  </si>
  <si>
    <t>DATTAGALLI, MYSORE</t>
  </si>
  <si>
    <t>MUSSM-8</t>
  </si>
  <si>
    <t>YELWALA, MYSORE.</t>
  </si>
  <si>
    <t>MUSSM-9</t>
  </si>
  <si>
    <t>JAYAPURA, MYSORE TQ.</t>
  </si>
  <si>
    <t>MUSSM-10</t>
  </si>
  <si>
    <t>HAMPAPURA, H D KOTE TQ,, MYSORE DISTRICT</t>
  </si>
  <si>
    <t>MUSSM-11</t>
  </si>
  <si>
    <t>DODDAMANAGOWDARA HALLY, MYSORE TALUK &amp; DISTRICT</t>
  </si>
  <si>
    <t>MUSSM-12</t>
  </si>
  <si>
    <t>BILIKERE, HUNSUR TQ, MYSORE DISTRICT.</t>
  </si>
  <si>
    <t>MUSSM-13</t>
  </si>
  <si>
    <t>HUNSUR MUSS, HUNSUR TOWN</t>
  </si>
  <si>
    <t>MUSSM-14</t>
  </si>
  <si>
    <t>HANAGODU MUSS, HUNSUR TALUK, MYSORE DISTRICT</t>
  </si>
  <si>
    <t>MUSSM-15</t>
  </si>
  <si>
    <t>GAJJAIAHANA VADDARAGUDI, HUNSUR TALUK</t>
  </si>
  <si>
    <t>MUSSM-16</t>
  </si>
  <si>
    <t>PERIYAPATNA MUSS, PERIYAPATNA TOWN</t>
  </si>
  <si>
    <t>MUSSM-17</t>
  </si>
  <si>
    <t>BYLAKUPPE MUSS, PERIYAPATNA TALUK</t>
  </si>
  <si>
    <t>MUSSM-18</t>
  </si>
  <si>
    <t>RAVANDOOR MUSS, PERIYAPATNA TALUK, MYSORE DISTRICT.</t>
  </si>
  <si>
    <t>MUSSM-19</t>
  </si>
  <si>
    <t>K R NAGAR MUSS, KR NAGAR TOWN, MYSORE DISTRICT</t>
  </si>
  <si>
    <t>MUSSM-20</t>
  </si>
  <si>
    <t>SALIGRAMA MUSS, SALIGRAMA, K R NAGAR TQ.</t>
  </si>
  <si>
    <t>MUSSM-21</t>
  </si>
  <si>
    <t>MIRLE MUSS, K R NAGAR TQ</t>
  </si>
  <si>
    <t>MUSSM-22</t>
  </si>
  <si>
    <t>CHUNCHUNKATTE, K R NAGR TQ.</t>
  </si>
  <si>
    <t>MUSSM-23</t>
  </si>
  <si>
    <t>BHERRYA, K R NAGAR TQ</t>
  </si>
  <si>
    <t>MUSSM-24</t>
  </si>
  <si>
    <t>HARADANA HALLI, K R NAGAR TQ</t>
  </si>
  <si>
    <t>MUSSM-25</t>
  </si>
  <si>
    <t>SANTHE SARAGUR, H D KOTE TALUK</t>
  </si>
  <si>
    <t>MUSSM-26</t>
  </si>
  <si>
    <t>H D KOTE TOWN, H D KOTE, MYSORE DISTRICT.</t>
  </si>
  <si>
    <t>MUSSM-27</t>
  </si>
  <si>
    <t>BETTADAPURA PERIYAPATTNA TQ</t>
  </si>
  <si>
    <t>MUSSM-28</t>
  </si>
  <si>
    <t>HOSUR GATE HUNSUR</t>
  </si>
  <si>
    <t>MUSSM-29</t>
  </si>
  <si>
    <t>GAVADAGERE MUSS</t>
  </si>
  <si>
    <t>MUSSM-30</t>
  </si>
  <si>
    <t>B.MATAKERE MUSS, B.MATAKERE, H.D.KOTE TALUK, MYSURU DISTRICT</t>
  </si>
  <si>
    <t>MUSSM-31</t>
  </si>
  <si>
    <t>ANTHARASANTHE MUSS, ANTHARASANTHE, H.D.KOTE TALUK, MYSURU DISTRICT</t>
  </si>
  <si>
    <t>MUSSM-32</t>
  </si>
  <si>
    <t>DOORA VILLAGE , MYSURU TALUQ)</t>
  </si>
  <si>
    <t>MUSSM-33</t>
  </si>
  <si>
    <t>HEBBAL INDUSTRIAL AREA MYSORE.</t>
  </si>
  <si>
    <t>M/S MAHADESHWARA CHITRAMANDIRA, HEBBAL, MYSURU</t>
  </si>
  <si>
    <t>SPT-2</t>
  </si>
  <si>
    <t>SUJATHA CHIRTAMANDIRA, KUMBARAKOPPAL, MYSURU</t>
  </si>
  <si>
    <t>MARUTHI CHITRAMANDIRA, T.K LAYOUT, MYSURU</t>
  </si>
  <si>
    <t>SHANKAR CHITRAMANDIRA, SARGUR, H.D KOTE TQ, MYSURU DT.</t>
  </si>
  <si>
    <t>HTS-1</t>
  </si>
  <si>
    <t>M/S CICADA WILDRENESS RESORTS PVT LTD, N.BELTHURU POST, KARAPURA, H.D.KOTE TALUQ</t>
  </si>
  <si>
    <t>DEIS</t>
  </si>
  <si>
    <t>HTS-2</t>
  </si>
  <si>
    <t>THE EXECUTIVE ENGINEER, PWD &amp; MINOR IRRIGATION , KABINI COLONY, H.D.KOTE TALUQ.</t>
  </si>
  <si>
    <t>100 &amp; 200</t>
  </si>
  <si>
    <t>HTS-3</t>
  </si>
  <si>
    <t>THE AEE, MINOR IRRIGATION DEPARTMENT, TARAKA DAM,TARAKA, H.D.KOTE TALUQ.</t>
  </si>
  <si>
    <t>HTS-4</t>
  </si>
  <si>
    <t>THE MEDICAL OFFICER, GOVT HOSPITAL, H.D.KOTE TOWN, H.D.KOTE TALUQ.</t>
  </si>
  <si>
    <t>HTS-5</t>
  </si>
  <si>
    <t>M/S SUBHAS KABINI POWER CORPORATION LTD, KABINI RESERVIOR, KABINI COLONY, BEECHANAHALLY, H.D.KOTE TALUQ.</t>
  </si>
  <si>
    <t>HTS-6</t>
  </si>
  <si>
    <t>THE MANAGING DIRECTOR, M/S JUNGLE RESORTS &amp; LODGES PVT LTD, N.BELTHURU POST, KARAPURA, H.D.KOTE TALUQ.</t>
  </si>
  <si>
    <t>HTS-7</t>
  </si>
  <si>
    <t>THE PRESIDENT SWAMY VEVEKANANDA YOUTH MOVEMENT HOSPITAL, SARGUR, H.D.KOTE TALUQ.</t>
  </si>
  <si>
    <t>HTS-8</t>
  </si>
  <si>
    <t>M/S THE CHIEF EXECUTIVE OFFICER, TOWN PANCHAYAT, H D KOTE TOWN , WATRE SUPPLY HT AT BOPPANAHLLI, H D KOTE TALUQ</t>
  </si>
  <si>
    <t>HTS-9</t>
  </si>
  <si>
    <t>THE EXECUTIVE ENGINEER , MINOR IRRIGATION DIVISION, PWD OFFICE BUILDING , VINOBHA ROAD, MYSORE -5, (BEERAMBALLI WATER WORKS). HD KOTE TALUQ.</t>
  </si>
  <si>
    <t>HTS-10</t>
  </si>
  <si>
    <t>M/S BHARAT CANCER HOSPITAL, OUTER RING ROAD, HEBBAL MYOSRE-17</t>
  </si>
  <si>
    <t>HTS-11</t>
  </si>
  <si>
    <t>M/S VEEKAR RUBBER MANUFACTURERES LTD, NO: N-457,  HEBBAL I/A, MYSORE-16</t>
  </si>
  <si>
    <t>HTS-12</t>
  </si>
  <si>
    <t>M/S YENNAY RUBBER NO:157B,METAGALLI I/A, MYSORE-16</t>
  </si>
  <si>
    <t>HTS-13</t>
  </si>
  <si>
    <t>M/S MULTI LINK, HEBBAL I/A, NO:309, MYSORE-16</t>
  </si>
  <si>
    <t>HTS-14</t>
  </si>
  <si>
    <t>M/S BT SOLDERS PVT LTD, NO:89, KRS ROAD, METAGALLI MYSORE-16</t>
  </si>
  <si>
    <t>HTS-15</t>
  </si>
  <si>
    <t>M/S FINE CORE CABLES, NO:427P, HEBBAL; I/A MYSORE-16</t>
  </si>
  <si>
    <t>HTS-16</t>
  </si>
  <si>
    <t>M/S PLYMOD, BELAVADI INDUSTRIALA  AREA, MYSORE-18</t>
  </si>
  <si>
    <t>HTS-17</t>
  </si>
  <si>
    <t>M/S INDUS TOWERS LTD, NO:295, PART-2, HEBBAL INDUSTRIAL AREA, MYSURU</t>
  </si>
  <si>
    <t>HTS-18</t>
  </si>
  <si>
    <t>M/S PLASTRONICS NO:428/E2, HEBBAL INDUSTRIALA AREA, MYSORE-16</t>
  </si>
  <si>
    <t>HTS-19</t>
  </si>
  <si>
    <t>M/S FERRO FOUNDARIES PVT LTD, BELAVADI INDUSTRIALA AREA, MYSORE-571130</t>
  </si>
  <si>
    <t>HTS-20</t>
  </si>
  <si>
    <t>M/S VENKATESHWARA HATCHERICE PVT LTD, NO:299, HEBBAL INDUSTRIAL AREA, MYSORE-16</t>
  </si>
  <si>
    <t>HTS-21</t>
  </si>
  <si>
    <t>M./S VENKATESHWARA PLASTICS PVT LTD, NO:129-130, YADAVAGIRI INDUSTRIAL AREA, MYSORE-20</t>
  </si>
  <si>
    <t>HTS-22</t>
  </si>
  <si>
    <t>M/S ROYAL INN KRS ROAD METAGALLI MYSORE-16</t>
  </si>
  <si>
    <t>HTS-23</t>
  </si>
  <si>
    <t>M/S ADVAITH MOTORS LTD, NO:A/1616-A/117, KSSIDC INDUSTRIAL ESTATE , HEBBAL MYSORE-16</t>
  </si>
  <si>
    <t>HTS-24</t>
  </si>
  <si>
    <t>FIELD MARSHAL K.M.CARIAPPA COMMUNITY HALL, M/S KODAVA SAMAJ,  KS THIMMAIAH ROAD, VIJAYANAGAR 1ST STAGE, MYSORE-17</t>
  </si>
  <si>
    <t>HTS-25</t>
  </si>
  <si>
    <t>M/S UNIQUE WIRES PVT LTD, A-72, HEBBAL INDUSTRIAL AREA,METAGALLI,  MYSORE-16</t>
  </si>
  <si>
    <t>HTS-26</t>
  </si>
  <si>
    <t>M/S SRI KUVEMPU VIDYAVARDHAKA TRUST, JAYALAXMIPURAM MYSORE-12</t>
  </si>
  <si>
    <t>HTS-27</t>
  </si>
  <si>
    <t>M/S SOFT PARADIGM PVT LTD, NO: 407, CONTOUR ROAD, GOKULAM 3RD STAGE, MYSORE-02</t>
  </si>
  <si>
    <t>HTS-28</t>
  </si>
  <si>
    <t>M/S GIRI STONES PVT LTD, NO:293B, KIADB INDUSTRIALA AREA, HEBBAL MYSORE-16</t>
  </si>
  <si>
    <t>HTS-29</t>
  </si>
  <si>
    <t>SMT MANORAMA VASU NO:2768-69, TEMPLE ROAD, VV MOHALLA, MYSORE-02</t>
  </si>
  <si>
    <t>HTS-30</t>
  </si>
  <si>
    <t>M/S ASKARMETRONICS SYSTEMS PVT LTD, NO:50-59, METAGALLI MYSORE-16</t>
  </si>
  <si>
    <t>HTS-31</t>
  </si>
  <si>
    <t>M/S RELIANCE COMMUNICATIONS NO:91/B BELAGOLA INDUSTRIAL AREA,METAGALLI ,  MYSORE</t>
  </si>
  <si>
    <t>HTS-32</t>
  </si>
  <si>
    <t>M/S SANDEEP SHENOI(MANOJKUMAR CHOUTA), NO:2813, 10TH CROSS, KALIDASA ROAD, VV MOHALLA, MYSORE-02</t>
  </si>
  <si>
    <t>HTS-33</t>
  </si>
  <si>
    <t>M/S AUTOMOTIVE AXELS UNIT-2,  NO:34-25, HOOTAGALLI INDUSTRIAL AREA, MYSORE-18(AUTOMOTIVE AXCELS UNIT-2)</t>
  </si>
  <si>
    <t>HTS-34</t>
  </si>
  <si>
    <t>M/S NJ HOSPITAL, 5TH MAIN, VINAYAKANAGAR, MYSORE-12</t>
  </si>
  <si>
    <t>HTS-35</t>
  </si>
  <si>
    <t>M/S MAHAJANA EDUCATION SOCIETY JAYALAXMIPURAM, MYSORE-12</t>
  </si>
  <si>
    <t>HTS-36</t>
  </si>
  <si>
    <t>M/S SRI RANGEGOWADA, NO:280, GENERAL THIAMMAIAH ROAD, VIJAYANAGAR 1ST STAGE, MYSORE-17</t>
  </si>
  <si>
    <t>HTS-37</t>
  </si>
  <si>
    <t>M/S NEW MUSLIM HOSTEL, 1ST MAIN, NERW KANTHARAJAURS ROAD,NEAR FIRE BRIGADE, SARASWATHIPURAM , MYSORE-9</t>
  </si>
  <si>
    <t>HTS-38</t>
  </si>
  <si>
    <t>M/S SRI B.D DEVARAJ M/S SREEDEVI NURSING HOME, NO:123, RCES COLONY, BOGADI MYSORE-26</t>
  </si>
  <si>
    <t>HTS-39</t>
  </si>
  <si>
    <t>M/S B N BAHUDHDHUR INSTITUTE OF MANAGEMENT &amp; STUDENT, MANASA GANGOTRI, HUNSUR ROAD, MYSORE-06</t>
  </si>
  <si>
    <t>HTS-40</t>
  </si>
  <si>
    <t>M/S. LAFARAGE  INDIA PVT LTD, READY MIX CONCRETE PLANT -5, NO:43/5, HUYILALU VILLAGE, YELWALA MYSORE TQ(L &amp; T)</t>
  </si>
  <si>
    <t>HTS-41</t>
  </si>
  <si>
    <t>M/S. MITHUN HOTEL PVT LTD, NO: 200/2, 200/2, MYSORE HUNSUR ROAD, HINKAL , MYSORE.</t>
  </si>
  <si>
    <t>HTS-42</t>
  </si>
  <si>
    <t xml:space="preserve">THE COMMISSIONER MYSORE CITY CORPORATION MYSORE HEBBAL KIADB I/A W/S PUMP HOUSE </t>
  </si>
  <si>
    <t>HTS-43</t>
  </si>
  <si>
    <t>M/S HUTCHSON ESSAR SOUTH LTD, NO:2950, KALIDASA ROAD, VV MOHALLA, MYSORE-02</t>
  </si>
  <si>
    <t>HTS-44</t>
  </si>
  <si>
    <t>SMT KUMARI SUBRAMANYA M/S MS CREDERS, NO:B13, HEBBAL IA/, MYSORE-16</t>
  </si>
  <si>
    <t>HTS-45</t>
  </si>
  <si>
    <t>M/S UGRA PROCESSION ENGG PVT LTD, NO:310, HEBBAL INDUSTRIAL AREA, METAGALLI, PART-1, MYSORE-16</t>
  </si>
  <si>
    <t>HTS-46</t>
  </si>
  <si>
    <t>M/S THE MYSORE WOOD INDUSTRIES, NO:43/6, ALOKA PALACE ROAD, HUYILALU VILLAGE, YELWALA MYSORE</t>
  </si>
  <si>
    <t>HTS-47</t>
  </si>
  <si>
    <t>M/S PREM INDUSTRIES, NO:299/A, HEBBAL INDUSTRIAL AREA, MYSORE-16</t>
  </si>
  <si>
    <t>HTS-48</t>
  </si>
  <si>
    <t>M/S HOTAL GRAND MOURYA, NO:33/1, HINKAL HUNSUR ROAD, MYSORE-17</t>
  </si>
  <si>
    <t>HTS-49</t>
  </si>
  <si>
    <t>M/S SOUTHERN GAS LTD,  NO:293, HEBBAL INDUSTRIAL AREA, MYSORE-18</t>
  </si>
  <si>
    <t>HTS-50</t>
  </si>
  <si>
    <t>M/S VWF, LTD, NO:429-430, HEBBAL INDUSTRIALA AREA,  MYSORE-16</t>
  </si>
  <si>
    <t>HTS-51</t>
  </si>
  <si>
    <t xml:space="preserve">M/S WIPRO PERIPHERALS LTD, NO:312-313, HEBBAL INDUSTRIAL AREA, MYSORE-16 </t>
  </si>
  <si>
    <t>HTS-52</t>
  </si>
  <si>
    <t>THE MAGAER , M/S INSTITUTE OF EDUCATION TRUST, SAHUKAR CHENNAIAH ROAD, SARASWATHIPURAM,MYSURU</t>
  </si>
  <si>
    <t>HTS-53</t>
  </si>
  <si>
    <t>M/S CHAMUNDI CURING WORKS, KRS ROAD, METAGALLI MYSORE-16</t>
  </si>
  <si>
    <t>HTS-54</t>
  </si>
  <si>
    <t>THE COMMISSIONER , MUDA, VALMIKI BHAVAN, VIJAYANAGAR 1ST STAGE, MYSURU</t>
  </si>
  <si>
    <t>HTS-55</t>
  </si>
  <si>
    <t>M/S SUPER PLASTICS INDUSTRY LTD, NO:C-93, YADAVAGIRI INDUSTRIAL AREA, MYSORE-20</t>
  </si>
  <si>
    <t>HTS-56</t>
  </si>
  <si>
    <t>M/S VWF, LTD, NO:90, K R S ROAD, METAGALLI INDUSTRIAL AREA, MYSORE-16</t>
  </si>
  <si>
    <t>HTS-57</t>
  </si>
  <si>
    <t>M/S MATHA AMRUTHANANDA MAYA MATHA NO:114, 7TH CROSS, BOGADI 2ND STAGE,. MYSORE-06</t>
  </si>
  <si>
    <t>HTS-58</t>
  </si>
  <si>
    <t>M/S PIZZA HUT(HARIHARA PUTRA HYIR), NO:1/2, 6TH MAIN, TEMPLE ROAD, VV MOHALLA, MYSORE-02</t>
  </si>
  <si>
    <t>HTS-59</t>
  </si>
  <si>
    <t>M/S MIDAS GRANITES PVT LTD, NO:346, HEBBAL INDUSTRIAL AREA MYSORE-16</t>
  </si>
  <si>
    <t>HTS-60</t>
  </si>
  <si>
    <t>M/S KANIYARA SEVA SAMAJ, KALIDASA ROAD, NO:1, HSBC, MYSORE-02</t>
  </si>
  <si>
    <t>HTS-61</t>
  </si>
  <si>
    <t>M/S TECHVA ENGG PVT LTD, NO:427/C, HEBBAL I/A MYSORE-16(GANESH ENTERPRISES)</t>
  </si>
  <si>
    <t>HTS-62</t>
  </si>
  <si>
    <t>M/S HARSHA ENTERPRISES, NO:120/2, HEBBAL RING ROAD, BESIDE KALYANAI HOTEL, RING ROAD, MYSURU</t>
  </si>
  <si>
    <t>HTS-63</t>
  </si>
  <si>
    <t>THE DEVELOPMENT OFFICER, KIADB , COMPLEX-01, KRS ROAD, HT AT HEBBAL INDUSTRIAL AREA,NEAR PREETHI GRANITES , MYSURU</t>
  </si>
  <si>
    <t>HTS-64</t>
  </si>
  <si>
    <t>M/S THE ROOST,HUNSUR ROAD,  HINKAL MYSORE-17</t>
  </si>
  <si>
    <t>HTS-65</t>
  </si>
  <si>
    <t>M/S CANARA INDUSTRIES, NO:64/A, HOOTAGALLI INDUSTRILA AREA,  MYSORE-18</t>
  </si>
  <si>
    <t>HTS-66</t>
  </si>
  <si>
    <t>M/S TRIDENT AUTO MOBILES, NO:201/1, HINKAL HUNSUR ROAD, MYSORE-17</t>
  </si>
  <si>
    <t>HTS-67</t>
  </si>
  <si>
    <t>M/S KAPARTHY FEEDS DMG HALLI PANCHAYAT, ADAHALII VILLAGE, MYSORE TALUQ, MYSORE-26-</t>
  </si>
  <si>
    <t>HTS-68</t>
  </si>
  <si>
    <t>M/S NIHARIKA ENGG &amp; EXPORTS LTD, NO :651,  F5, HOOTAGALLI INDUSTRILA AREA, MYSORE-18:</t>
  </si>
  <si>
    <t>HTS-69</t>
  </si>
  <si>
    <t>M/S BHARAT CERAMICS LTD, NO:241, ALOKA PALACE ROAD, YELAWALA MYSORE</t>
  </si>
  <si>
    <t>HTS-70</t>
  </si>
  <si>
    <t>M/S EXCEL SOFT TECHNOL;OGIES PVT LTD, NO:1B, HOOTAGALLI  INDUSTRIAL AREA, MYSORE18</t>
  </si>
  <si>
    <t>HTS-71</t>
  </si>
  <si>
    <t>M/S INFO BASE NO:338-P-1, HEBBAL INDUSTRILA AREA, MYSORE-16</t>
  </si>
  <si>
    <t>HTS-72</t>
  </si>
  <si>
    <t>JAYARAJ URS M/S SRIRAMANJUNEYA COMPLEX NO:38, HUNSUR ROAD, JL PUIRAM, MYSORE-12</t>
  </si>
  <si>
    <t>HTS-73</t>
  </si>
  <si>
    <t>M/S VIDYA VARDHAK ENGG COLLEGE, GOKULAM 3RD STAGE, MYSORE 02</t>
  </si>
  <si>
    <t>HTS-74</t>
  </si>
  <si>
    <t>M/S NATIONAL  GRANITES NDUSTRIES, NO:178-179-204D, HEBBAL INDUSTRILA AREA, BELAVADI MYSORE-18</t>
  </si>
  <si>
    <t>HTS-75</t>
  </si>
  <si>
    <t>M/S JSS URBAN HAATH, HEBBAL INDUSTRILA AREA, MYSORE-16</t>
  </si>
  <si>
    <t>HTS-76</t>
  </si>
  <si>
    <t>RMC READY MIX INDIA (PVT) LTD, M/S CHAMUNDI INDUSTRIES, NO:66, A &amp; B KIADB INDUSTRILA AREA HOOTAGALLI MYSORE-18(RMC REDDY MIX INDIA)</t>
  </si>
  <si>
    <t>HTS-77</t>
  </si>
  <si>
    <t>M/S PRECISION INDUSTRIAL COMPONENTS, NO:144, BELAGAOLA INDUSTRILA AREA, METAGALLI MYSORE-16</t>
  </si>
  <si>
    <t>HTS-79</t>
  </si>
  <si>
    <t>M/S IDEAL PRECISION ENGG NO:D-53, KSSIDC I/A METAGALLI MYSORE-16</t>
  </si>
  <si>
    <t>HTS-80</t>
  </si>
  <si>
    <t xml:space="preserve">THE MANAGER, M/S LIC OF INDIA, KRS ROAD . MYSORE-20 </t>
  </si>
  <si>
    <t>HTS-81</t>
  </si>
  <si>
    <t>M/S SCARLET YAMAHA PVT LTD, NO:2, TEMPLE ROAD, JL PURAM, MYSORE-12</t>
  </si>
  <si>
    <t>HTS-83</t>
  </si>
  <si>
    <t>MS/ UNIWORLD TELECOM LTD, NO:220/B, HEBBAL I/A, MYSORE-18</t>
  </si>
  <si>
    <t>HTS-84</t>
  </si>
  <si>
    <t>M/S KAVERI GRAMEENA BANK, NO:CA120, 2ND STAGE, VIJAYANAGAR  MYSORE-17</t>
  </si>
  <si>
    <t>HTS-85</t>
  </si>
  <si>
    <t>M/S LATHA CHAIN RAJ, SUNIL KUMAR &amp; MEGHANA SUNIL KUMAR, NO:2911, TEMPLE ROAD, VV MOHALLA, MYSORE-2</t>
  </si>
  <si>
    <t>HTS-87</t>
  </si>
  <si>
    <t>SMT. JAYALAKMI G V, JAYALAXMI COMPLEX, NO:129-130, MAHADESHWARA BADAVANE VIJAYANAGAR 2NMD STAGE, MYSORE-17</t>
  </si>
  <si>
    <t>HTS-88</t>
  </si>
  <si>
    <t>M/S MYSHORE IT SOLUTIONS (AALIPTHA SOFTWARE PVT LTD,). NO:55, KSSIDC HEBBAL INDUSTRILA AREA, YSORE-16</t>
  </si>
  <si>
    <t>HTS-89</t>
  </si>
  <si>
    <t xml:space="preserve">M/S SRI B. L. GOPINATH NO:86/3A, PANCHAVATI CIRCLE, KALIDASA ROAD, VV MOHALLA, MYSORE </t>
  </si>
  <si>
    <t>HTS-90</t>
  </si>
  <si>
    <t>M/S SURAJ INDUSTRIES(MS ENTERPRISES), NO:148, METAGALLI INDUSTRIAL AREA,MYSORE-16</t>
  </si>
  <si>
    <t>HTS-91</t>
  </si>
  <si>
    <t>M/S HOTEL RUCHI THE PRINCE NO:986/624, MYSORE HUNSUR ROAD, HINKAL, MYSORE-17</t>
  </si>
  <si>
    <t>HTS-92</t>
  </si>
  <si>
    <t>M/S SAI CARTONS MANUFACTURING COMPANY PVT LTD, NO:14, P-1, KOORGALLI INDUSTRILA AREA, 3RD PHASE, MYSORE-18</t>
  </si>
  <si>
    <t>HTS-93</t>
  </si>
  <si>
    <t>M/S NIE FIUNDATIONS (REG) NO:50, KOORGALLI I/A, HOOTAGALLI MYSORE-18</t>
  </si>
  <si>
    <t>HTS-94</t>
  </si>
  <si>
    <t>M/S. MAHAJANA EDUCATION SOCIETY,  RANGHARAO MEMORIAL COLLEGE KRS ROAD, METAGALLI MYSORE-16</t>
  </si>
  <si>
    <t>HTS-95</t>
  </si>
  <si>
    <t>MS/ RECON MACHINE TOOLE PVT LTD, NO:9, HOOTAGALLI I/A, MYSORE-18</t>
  </si>
  <si>
    <t>HTS-96</t>
  </si>
  <si>
    <t>M/S KUNNATHTHUR FAMILY PVT TRUST, NO:1E,(PRAGATHI VISION), HUNSUR ROAD, HINKAL, MYSORE-17</t>
  </si>
  <si>
    <t>HTS-97</t>
  </si>
  <si>
    <t>THE EXECUTIVE DIRECTOR, INTERNATIONAL SCHOOL OF INFORMATION MANAGEMENT , MANNASAGANGOTRI UNIVERSITY OF MYSORE</t>
  </si>
  <si>
    <t>HTS-98</t>
  </si>
  <si>
    <t>M/S M JANNAVI NO:2768-1769, VV MOHALLA, TEMPLE ROAD, MYSORE-02</t>
  </si>
  <si>
    <t>HTS-99</t>
  </si>
  <si>
    <t>THE MANAGER, ULTRA TECH CONCRETE, NO:89, BELAGAOLA INDUSTRILA AREA,METAGALLI MYSORE-16</t>
  </si>
  <si>
    <t>HTS-100</t>
  </si>
  <si>
    <t>M/S DANVOC RUBBER NO:157A, BELAGOLA INDUSTRILA AREA, METAGALLI MYSORE-16</t>
  </si>
  <si>
    <t>HTS-101</t>
  </si>
  <si>
    <t>M/S. SRI GURUPRASAD NO:13-13/A, KAMAKSHI HOSPITAL ROAD, SARASWATIPURAM  MYSORE</t>
  </si>
  <si>
    <t>HTS-102</t>
  </si>
  <si>
    <t>SRI RAMASWAMY M/S REI ELECTRICALS, NO:323/C, HEBBAL INDUSTRILA AREA MYSORE-16</t>
  </si>
  <si>
    <t>HTS-104</t>
  </si>
  <si>
    <t>M/S CHAMUNDI HEAT TREATERS NO:C 124, HEBBAL INDUSTRILA AREA, MYSORE-16</t>
  </si>
  <si>
    <t>HTS-105</t>
  </si>
  <si>
    <t>M/S GLOWTRONICS PVTLTD, UNIT-1, NO:1D, HOOTAGALLI INDUSTRILA AREA, MYSORE</t>
  </si>
  <si>
    <t>HTS-106</t>
  </si>
  <si>
    <t>M/S GLOWTRONICS PVTLTD, UNIT-2, NO:1D, HOOTAGALLI INDUSTRILA AREA, MYSORE</t>
  </si>
  <si>
    <t>HTS-107</t>
  </si>
  <si>
    <t>M/S CEETEE SILK CO LTD, NO:192A, KIADB HEBBAL INDUSTRILA AREA, MYSORE-16</t>
  </si>
  <si>
    <t>HTS-108</t>
  </si>
  <si>
    <t>MS/ ACE COMPONENTS &amp; ELECTYRONICS LTD, NO:11 12, HOOTAGALLI INDUSTRILA AREA, MYSORE-18</t>
  </si>
  <si>
    <t>HTS-109</t>
  </si>
  <si>
    <t>M/S ANNA MALAI APPARLS PVT LTD, NO:7B1, BELAGOLA INDUSTRILA AREA, MYSORE-18</t>
  </si>
  <si>
    <t>HTS-110</t>
  </si>
  <si>
    <t>M/S SOUTH EAST AGRO INDUSTRIES LTD, BELAGOLA INDUSTRILA AREA, MYSORE-18</t>
  </si>
  <si>
    <t>HTS-111</t>
  </si>
  <si>
    <t>M/S VIKRAM JOYTH ROYAL CHAMBER, M/S VIKRAM HOSPITAL  &amp; HEART CARE  NO:2909/22/4, TEMPLE ROAD, VV MOHALLA, MYSORE</t>
  </si>
  <si>
    <t>HTS-112</t>
  </si>
  <si>
    <t>M/S SRI A. K. AIYAPPA NO:374, KALIDASA NO:374, VIJAYANAGAR, MYSORE</t>
  </si>
  <si>
    <t>HTS-113</t>
  </si>
  <si>
    <t>M/S SRI BIPIN SHAH NO:101/P, HOOTAGALLI I/A, MYSORE-18</t>
  </si>
  <si>
    <t>HTS-114</t>
  </si>
  <si>
    <t>THE DECORATIVE LAMINATES LTD, HUNSUR ROAD, BELAVADI I/A, MYORE-18</t>
  </si>
  <si>
    <t>HTS-115</t>
  </si>
  <si>
    <t>M/S ADVANCE COMPONENTS &amp; INSTRUMENTS PVT LTD, NO:3A/3A/1, BELAVADI I/A, MYSORE-18</t>
  </si>
  <si>
    <t>HTS-116</t>
  </si>
  <si>
    <t>M/S SMT .J. JYOTHI NO:94, GOKULAM KRS ROAD, MYSORE-02 (VIKRAM PERFECT)</t>
  </si>
  <si>
    <t>HTS-117</t>
  </si>
  <si>
    <t>M/S BHORUKA FABCONS PVT LTD, NO:427/E, HEBBAL INDUSTRILA AREA, MYSORE-18</t>
  </si>
  <si>
    <t>HTS-118</t>
  </si>
  <si>
    <t xml:space="preserve">THE PRESIDENT, RAJEEV GHANDI WATER SUPPLY, MIRLE KR NAGAR </t>
  </si>
  <si>
    <t>HTS-119</t>
  </si>
  <si>
    <t>M/S MS/ BHARATHEEYA VIDYA BHAVAN, NO:CA-14, VIJAYANAGAR MYSORE-17</t>
  </si>
  <si>
    <t>HTS-120</t>
  </si>
  <si>
    <t>M/S UTTAM RUBBERS PVT LTD, NO:273C HEBBAL I/A, MYSORE-18</t>
  </si>
  <si>
    <t>HTS-121</t>
  </si>
  <si>
    <t>M/S MINAXI GRANITES INDUSTRY, NO:427, HEBBAL I/A, MYSORE-16</t>
  </si>
  <si>
    <t>HTS-122</t>
  </si>
  <si>
    <t>M/S PROSETTA BIOCON FORMTICS PVT LTD, NO:67/B, HOOTAGALLI I/A MYSORE</t>
  </si>
  <si>
    <t>HTS-123</t>
  </si>
  <si>
    <t>M/S PRIME LIFT LINE HEALTH CARE PVT LTD, NO:50-C, YADAVAGIRI I/A, MYSORE</t>
  </si>
  <si>
    <t>HTS-124</t>
  </si>
  <si>
    <t>M/S VINYAS INNOVATIVE TECH PVT LTD, NO:200/A, KIADB I/A, HEBBAL MYSORE</t>
  </si>
  <si>
    <t>HTS-125</t>
  </si>
  <si>
    <t>M/S PATTABI ENTERPRISES, NO:296/A, HEBBAL I/A, MYSORE</t>
  </si>
  <si>
    <t>HTS-126</t>
  </si>
  <si>
    <t>M/S JOEGEETHA PLASTICS PIPES NO:277C, HEBBAL I/A, MYSORE-18</t>
  </si>
  <si>
    <t>HTS-127</t>
  </si>
  <si>
    <t>M/S ENTECH SINGNS &amp; DISPLAYS INDIA LTD, NO:120, BOGADI MAIJ ROAD, MYSORE</t>
  </si>
  <si>
    <t>HTS-128</t>
  </si>
  <si>
    <t>M/S WUERTH ELECTRINICS INDIA PVT LTD, NO:27, KOORGALLI I/A, MYSORE 18</t>
  </si>
  <si>
    <t>HTS-129</t>
  </si>
  <si>
    <t>M/S MYSORE SALES INTERNATIONAL LTD, NO:306, HEBBAL MYSORE-16</t>
  </si>
  <si>
    <t>HTS-130</t>
  </si>
  <si>
    <t>M/S SRI M SRINIVAS, NO:14-14/A, KAMAKSHI HOSPITAL, SARASWATIPURAM, MYSORE-09</t>
  </si>
  <si>
    <t>HTS-131</t>
  </si>
  <si>
    <t>M/S ADITYA ADHIKARI HOSPITAL, CONTOUR ROAD, GOKULAM, MYSORE</t>
  </si>
  <si>
    <t>HTS-132</t>
  </si>
  <si>
    <t>SRI SHIVAKUMAR NO:2912, NEW NO:CH-57, KANTHARAJ URS ROAD, SARASWATIPURAM, MYSORE</t>
  </si>
  <si>
    <t>HTS-133</t>
  </si>
  <si>
    <t>SRI B H REVANIPRASAD, NO:2912, CH-51-1B, KANTHARAJ URS ROAD, SS PURAM, MYSORE</t>
  </si>
  <si>
    <t>HTS-134</t>
  </si>
  <si>
    <t>M/S GUARD AUTO CRAFT PVT LTD, (ADVAITH MOTORS LTD) NO:26, A B &amp; C  BELAVADI  I/A, HUNSUR ROAD, MYSORE-18</t>
  </si>
  <si>
    <t>HTS-135</t>
  </si>
  <si>
    <t>THE AEE, MID SD MYSORE(PERIYAPATNA GIRAGUR W/S)</t>
  </si>
  <si>
    <t>HTS-136</t>
  </si>
  <si>
    <t>M/S MYMUL HUNSUR CHILLING PLANT, HUNSUR</t>
  </si>
  <si>
    <t>HTS-137</t>
  </si>
  <si>
    <t>M/S ZEUS BIOTECH LTD, NO:A-15, HEBBAL I/A, MYSORE-16</t>
  </si>
  <si>
    <t>HTS-138</t>
  </si>
  <si>
    <t>SMT URMILA AGARWAL, NO:1368, C &amp; D BLOCK, VISHWAMANAVA DOUBLE ROAD, K NAGAR MYSORE-23</t>
  </si>
  <si>
    <t>HTS-139</t>
  </si>
  <si>
    <t>M/S MILLENNIUM MOULD &amp; DIES NOP:77 &amp; 770 HOOTAGALLI I/A, MYSORE-18</t>
  </si>
  <si>
    <t>HTS-140</t>
  </si>
  <si>
    <t>M/S L J AVENUE NO:927, KUVEMPUNAGAR, NAGAR MYSORE-23</t>
  </si>
  <si>
    <t>HTS-141</t>
  </si>
  <si>
    <t>M/S YAJAMANA ARCADE, NO:1017, PANCHAMANTRA ROAD, KUVEMPUNAGAR, MYSURU</t>
  </si>
  <si>
    <t>HTS-142</t>
  </si>
  <si>
    <t>M/S SRI S GNANA SHANKAR NO:C/1, NEW KANTHARAJ URS ROAD, K NAGAR MYSORE-23</t>
  </si>
  <si>
    <t>HTS-143</t>
  </si>
  <si>
    <t>M/S CHITRAVANA RESORTS, NO:39, MANANDAVADI ROAD, KALAVADI GATE MYSORE</t>
  </si>
  <si>
    <t>HTS-144</t>
  </si>
  <si>
    <t>M/S MARLABS SOFTWARE PVT LTD, NO:462,  A &amp; B BLOCK, UDAYARAVI ROAD, K NAGAR MYSORE</t>
  </si>
  <si>
    <t>HTS-146</t>
  </si>
  <si>
    <t>M/S D S MANJUNATH, NO:39, KHB 3RD STAGE, UDAYARAVI ROAD, K NAGAR MYSORE(MEHARA &amp; SON'S)</t>
  </si>
  <si>
    <t>HTS-147</t>
  </si>
  <si>
    <t>SRI N CHALUVARAYASWAMY, NO:76 , EAST OF B.ED COLLEGE, SAHUKAR CHENNAIAH ROAD, SS PURAM, MYSORE</t>
  </si>
  <si>
    <t>HTS-148</t>
  </si>
  <si>
    <t>M/S VIDYAVARDHAKA SANGHA ,LALAITHADRI MARGA, KUVEMPUNAGR, MYSORE</t>
  </si>
  <si>
    <t>HTS-149</t>
  </si>
  <si>
    <t>SRI N VIJAYAKUMAR, NO:399/A/399/A1, 2ND MAIN, 4TH STAGE, TK LAYOUT MYSORE</t>
  </si>
  <si>
    <t>HTS-150</t>
  </si>
  <si>
    <t>SRI M KRISHNAPPA NO:1031/B, G &amp; H BLOCK, PANCHAMANTRA ROAD, K NAGAR MYSORE</t>
  </si>
  <si>
    <t>HTS-151</t>
  </si>
  <si>
    <t>SMT ANITHA B P,  NO:11, IDBI BANK BUILDING, KUVEMPUNAGAR DOUBLE ROAD, , MYSURU</t>
  </si>
  <si>
    <t>HTS-152</t>
  </si>
  <si>
    <t>M/S JSS SCHOOL &amp; COLLEGE CAMPUA S PURAM, MYSORE</t>
  </si>
  <si>
    <t>HTS-153</t>
  </si>
  <si>
    <t>M/S SATISH NO:63, VISHWAMANAVA DOUBLE ROAD, SS PURAM, MYSORE</t>
  </si>
  <si>
    <t>HTS-154</t>
  </si>
  <si>
    <t>THE PRINCIPAL , JSS LAW COLLEGE, NEW KANTHARAJAURS ROAD, KUVEMPUNAGAR, MYSURU</t>
  </si>
  <si>
    <t>HTS-156</t>
  </si>
  <si>
    <t>SRI D JHANARDHAN NO:849, NEW KANTHARAJ URS ROAD, MYSORE-9</t>
  </si>
  <si>
    <t>HTS-157</t>
  </si>
  <si>
    <t>SRI MC SUNDHARESHAN, NO:630/K, 6TH CROSS, 1ST BLCOK,  K NGAAR MYSORE-23</t>
  </si>
  <si>
    <t>HTS-158</t>
  </si>
  <si>
    <t>SRI LAXMI VENKATESHWAR TRUST, NO:1, JCSTK BLOCK, UDAYARAVI ROAD, K NAGAR MYSORE-23</t>
  </si>
  <si>
    <t>HTS-159</t>
  </si>
  <si>
    <t>SRI BAPUJI NO:40, ADHICHUNCHANAGIRI ROAD, K NAGAR MYSORE-23</t>
  </si>
  <si>
    <t>HTS-160</t>
  </si>
  <si>
    <t>SRI DHANYAKUMAR, NO:1, 3RD STAGE, DHANYA COMMERCIAL COMPLEX, JT KOPPAL, UDAYARAVI ROAD MYSORE</t>
  </si>
  <si>
    <t>HTS-162</t>
  </si>
  <si>
    <t>THYE KARNATAKA BANK LTD, NEW KANTHARAJ URS ROAD, K NAGAR MYSORE-23</t>
  </si>
  <si>
    <t>HTS-163</t>
  </si>
  <si>
    <t>THE CHIEF OFFICER, CITY PANCHAYAT, GIRGUR WATER WORKS, PP TQ</t>
  </si>
  <si>
    <t>HTS-164</t>
  </si>
  <si>
    <t>M/S SERETHE TSAWAKHANGSTHEN SERELAMA CAMP, BYLAKUPPE NO:56 PP</t>
  </si>
  <si>
    <t>HTS-165</t>
  </si>
  <si>
    <t>THE GENERAL SECREATRY, NYINGMAPA MONSTERY, 4TH CAMP, (GOLDEN TEMPLE), BYLAKUPPE, PERIYAPATNA TALUQ-571104</t>
  </si>
  <si>
    <t>HTS-166</t>
  </si>
  <si>
    <t>M/S COSTAL FARMS, DODDAHOMMUR VG, BYLUKUPPE PP</t>
  </si>
  <si>
    <t>HTS-167</t>
  </si>
  <si>
    <t>M/S THE MANAGER, NAMLING TESPAL TOBKYED HOSPITAL, NAMDROLING MONASTERY, TIBETIAN SETTELMENT , BYLAKUPPE , PERIYAPATNA TALUQ-571104.</t>
  </si>
  <si>
    <t>HTS-168</t>
  </si>
  <si>
    <t>M/S DRINKUNG CHARITABLE SOCIETY, KAGYADAPPA MONESTERY TIBETIAN SETTLEMENT, BYLUKUPPE PP</t>
  </si>
  <si>
    <t>HTS-169</t>
  </si>
  <si>
    <t>M/S USHA RICE MILL, BM ROAD HUNSUR</t>
  </si>
  <si>
    <t>HTS-170</t>
  </si>
  <si>
    <t>THE TOWN MUNCIPAL COUNCIL, HUNSUR BYPASS ROAD WATER WORKS, HUNSUR</t>
  </si>
  <si>
    <t>HTS-171</t>
  </si>
  <si>
    <t>THE HUNSUR WORKS HUNSUR, THE KODAGU COFFEE GROWERS CO-OPERTAIVE SOCIETY LTD, HUNSUR</t>
  </si>
  <si>
    <t>HTS-172</t>
  </si>
  <si>
    <t>M/SSRI DEVERAJU URS GENERAL HOSPITAL,  GOVT HOSPITAL,  HUNSUR TOWN</t>
  </si>
  <si>
    <t>HTS-173</t>
  </si>
  <si>
    <t>M/S GOVT GENERAL HOSPITAL, PERIYAPATNA</t>
  </si>
  <si>
    <t>HTS-174</t>
  </si>
  <si>
    <t>M/S HIGH RANGE COFFE CURING WORKS PVT LTD, HABBUR, HUNSUR</t>
  </si>
  <si>
    <t>HTS-175</t>
  </si>
  <si>
    <t>THE TOWN MUNCIPAL COUNCIL, K R NAGAR</t>
  </si>
  <si>
    <t>HTS-176</t>
  </si>
  <si>
    <t xml:space="preserve">M/S. GOVT HOSPITAL, KR NAGAR </t>
  </si>
  <si>
    <t>HTS-177</t>
  </si>
  <si>
    <t>SRI. SIDDRARAMU, NO:328, NAGAWALA VG YELAWALA HOBLI MYSORE</t>
  </si>
  <si>
    <t>HTS-178</t>
  </si>
  <si>
    <t>M/S DAN PLASTICS, PREM INDUSTRIES, NO:33/A, BELAGOLA  I/A, MYSORE-18</t>
  </si>
  <si>
    <t>HTS-179</t>
  </si>
  <si>
    <t>SRI VENKATESH, NO:1, 5TH STAGE, UADAYARAVI ROAD, K NAGAR MYSORE-23</t>
  </si>
  <si>
    <t>HTS-180</t>
  </si>
  <si>
    <t>SRI VIDYASAGAR NO:2713/1, NEW NO:D3, ADIPAMPA ROAD, VV MOHALLA, MYSORE-2</t>
  </si>
  <si>
    <t>HTS-181</t>
  </si>
  <si>
    <t>M/S INDIA GARAGE, NO:201/1, 201/2, HUNSUR ROAD, HINKAL, MYSORE</t>
  </si>
  <si>
    <t>HTS-182</t>
  </si>
  <si>
    <t>M/S UNIVERSAL AUTOMOBILES &amp; DAIRY PRODUCTS, NO:B-132 I/A YADAVAGIRI MYSORE-20</t>
  </si>
  <si>
    <t>HTS-183</t>
  </si>
  <si>
    <t>M/S NALANDA GURUKAL EDUCATION FOUNDATION PUBLIC SCHOOL, GUDDENAHALLI KOPPA PERIYAPATNA TQ</t>
  </si>
  <si>
    <t>HTS-184</t>
  </si>
  <si>
    <t>M/S SRI RAMAKRISHNA WOOD INDUSTRIES NO:328, NAGAVALA, YELAWALA MYSORE</t>
  </si>
  <si>
    <t>HTS-185</t>
  </si>
  <si>
    <t xml:space="preserve">M/S TOWN MINCIPAL COUNCIL, LAKSHMA WTHERTHA PUMP HOUSE, CHIKKA HUNSUR </t>
  </si>
  <si>
    <t>HTS-186</t>
  </si>
  <si>
    <t>M/S PREM INDUSTRIES , NO: 78 , B &amp; A, HOOTAGALLI I/A, MYSORE-18</t>
  </si>
  <si>
    <t>HTS-187</t>
  </si>
  <si>
    <t>M/S IDEL ENTERPRISESS, YADAVAGIRI I/A, MYSORE</t>
  </si>
  <si>
    <t>HTS-188</t>
  </si>
  <si>
    <t>M/S YADAHALLI LIFT IRRIGATION YELWALA MYSORE</t>
  </si>
  <si>
    <t>HTS-190</t>
  </si>
  <si>
    <t>M/S AB AUTOBRAKES PVT LTD, NO:20 HOTAGALLI I/A, MYSORE-18</t>
  </si>
  <si>
    <t>HTS-191</t>
  </si>
  <si>
    <t>SRI J RANGANNA  LAKSHMAMMA CHARITABLE TRUST, NO:9/1, 13TH MAIN, J BLOCK, KANAKADASA NAGAR DATTAGALLI 3RD STAGE, MYSORE</t>
  </si>
  <si>
    <t>HTS-192</t>
  </si>
  <si>
    <t>SRI KV ANANTA SHAYANA: SY NO:155,  HEBBAL I/A, MYSORE</t>
  </si>
  <si>
    <t>HTS-193</t>
  </si>
  <si>
    <t>THE CHIEF OFFICER, TMC HUNSUR PUMP HOUSE KR NAGAR, ADAGANAHALLI</t>
  </si>
  <si>
    <t>HTS-194</t>
  </si>
  <si>
    <t>M/S THE ADMINISTRATOR, PRBODHAN KALADIGATE HD KOTE MYSORE</t>
  </si>
  <si>
    <t>HTS-195</t>
  </si>
  <si>
    <t>SRI SANTHAS Y S, INDERA MARIGOWDA NO:199/1, YELAWALA MYSORE</t>
  </si>
  <si>
    <t>HTS-197</t>
  </si>
  <si>
    <t>THE CHIEF OFFICER, TOWN MUNCIPALITY HUNSUR KATNAL VG KR NGARA</t>
  </si>
  <si>
    <t>HTS-198</t>
  </si>
  <si>
    <t>THE DIVISIONAL CONTROLLER, KSRTC YELAWALA BUS STATION, YELAWALA MYSORE</t>
  </si>
  <si>
    <t>HTS-199</t>
  </si>
  <si>
    <t>M/S ESS &amp; ENN ECHO VALLEY INC NO:1112, G &amp; H BLOCK, GAGANACHUMBI DOUBLE ROAD, K NAGAR MYSORE</t>
  </si>
  <si>
    <t>HTS-200</t>
  </si>
  <si>
    <t>M/SZIGMA MODULARV SYSTEMS PVT LTD, NO:128, METAGALLI I/A, MYSORE UNIT-2</t>
  </si>
  <si>
    <t>HTS-201</t>
  </si>
  <si>
    <t>M/S RIPPLE FRANGRANCES PVT LTD, NO:154-156, BELAGOLA I/A, METGALLI MYSORE</t>
  </si>
  <si>
    <t>HTS-202</t>
  </si>
  <si>
    <t>M/S BHARAT MATA SCHOOL, KOPPA VG BM ROAD,  PP TQ</t>
  </si>
  <si>
    <t>HTS-203</t>
  </si>
  <si>
    <t>M/S N RANGARAO &amp; SONS, NO:-152-153, BELAGAOLA I/A, METAGALLI MYSORE</t>
  </si>
  <si>
    <t>HTS-204</t>
  </si>
  <si>
    <t>M/S SUPER PLASTICS INDUSTRIES, NO-C-75, YADAVAGIRI I/A, MYSORE-20</t>
  </si>
  <si>
    <t>HTS-205</t>
  </si>
  <si>
    <t>M/S RAJASS TECHNOLOGIES, UNIT-2, PLOT NO-227, HEBBAL I/A, MYSORE</t>
  </si>
  <si>
    <t>HTS-206</t>
  </si>
  <si>
    <t>M/S CHAMUNDI ENGINEERING ENTERPRISES, PLOT NO: 115-B, METAGALLI I/A, MYSORE</t>
  </si>
  <si>
    <t>HTS-207</t>
  </si>
  <si>
    <t>M/S PRAGATHI GLYOXAL PVT LTD, FACTROY -162(P), BELAGOLA I/A, METAGALLI, MYSORE</t>
  </si>
  <si>
    <t>HTS-208</t>
  </si>
  <si>
    <t>M/S KOIEL FOOD PROCESS, PLOT NO: 33/B, HOOTAGALLI I/A, KRS ROAD, MYSORE</t>
  </si>
  <si>
    <t>HTS-209</t>
  </si>
  <si>
    <t>M/S INDIAN GRANITES , NO N15A, I/A, B.M.ROAD, HUNSUR-571105</t>
  </si>
  <si>
    <t>HTS-210</t>
  </si>
  <si>
    <t>M/S SRI VINAY SOMASHEKARM , NO 1/1, 1/2, 1/3,  7TH MAIN, GOKULAM STREET, J.L.PURAM, MYSORE -2</t>
  </si>
  <si>
    <t>HTS-211</t>
  </si>
  <si>
    <t>M/S ADVAITH MOTORS LTD, SITE NO: 47-60, HEBBAL I/E, MYSORE -16</t>
  </si>
  <si>
    <t>HTS-212</t>
  </si>
  <si>
    <t>M/S THE PRESIDENT , VIJAYANAGAR SPORTS CLUB, NO:C-12, 2ND STAGE, VIJAYANAGAR, MYSORE-17</t>
  </si>
  <si>
    <t>HTS-213</t>
  </si>
  <si>
    <t>M/S THE CHIEF MEDICAL OFFICER, GOVT HOSPITAL, PERIYAPATNA-571107(NEW BLOCK)</t>
  </si>
  <si>
    <t>HTS-214</t>
  </si>
  <si>
    <t>M/S MYSORE PUBLIC SCHOOL, RAYANAKERE POST, H.D.KOTE ROAD, MYSORE-570008</t>
  </si>
  <si>
    <t>HTS-215</t>
  </si>
  <si>
    <t>M/S M.N.CHANDRASHAKER, NO-11, E &amp; F BLOCK, DATAGALLI, MYSORE-23</t>
  </si>
  <si>
    <t>HTS-216</t>
  </si>
  <si>
    <t>M/S NAKODA ENTERPRISES , NO-26, P3, KOORGALLI INDUSTRIAL AREA, MYSORE</t>
  </si>
  <si>
    <t>HTS-217</t>
  </si>
  <si>
    <t>SMT SHOBHA RAJSHEKAR, NO-233-234, MAHADESHWARA BDAVANE, MYSORE-17</t>
  </si>
  <si>
    <t>HTS-218</t>
  </si>
  <si>
    <t>SRI S.N.DEVARAJU, NO:2820/1-D9-2820/1A(M/S EMPIRE HOTEL), ADIPAMAPA ROAD, V.V.MOHALLA, MYSORE-2</t>
  </si>
  <si>
    <t>HTS-219</t>
  </si>
  <si>
    <t>SRI S.SATISH, M/S SWASTHIC CRANE SERVICE , NO:72/A, HOOTAGALLI I/A, MYSORE-18</t>
  </si>
  <si>
    <t>HTS-220</t>
  </si>
  <si>
    <t>SRI Y.S.MANJUNATH, NO:103, YELWALA VILLAGE, YELWALA, MYSORE-571130</t>
  </si>
  <si>
    <t>HTS-221</t>
  </si>
  <si>
    <t>M/S ATISHA CHARITABLE TRUST, KUNDELINGS MONASTIC COMPLEX, PHASE-1, PLOT NO:187, ARASINKERE VILLAGE, JAYAPURA HOBLI, MYSORE TALUQ</t>
  </si>
  <si>
    <t>HTS-222</t>
  </si>
  <si>
    <t>SRI K.MAHADEV, TEJASWINI COMPLEX, NO: 1169, 1ST STAGE, VIJAYAGNAGAR, MYSORE -17</t>
  </si>
  <si>
    <t>HTS-223</t>
  </si>
  <si>
    <t>M/S BANDANTHAMMA KALAMMA TEMPLE TRUST, NEW KANTHARAJA URS ROAD, KUVEMPNAGAR, MYSORE</t>
  </si>
  <si>
    <t>HTS-224</t>
  </si>
  <si>
    <t>M/S JYOTHI SEVA SOCIETY, NO:149-150, GADDIGE ROAD, K.HEMMANAHALLI, MYSORE TALUQ</t>
  </si>
  <si>
    <t>HTS-225</t>
  </si>
  <si>
    <t>SRI RAGHU C.R, NO:3, 1ST STAGE, NIVEDITHANAGAR, BOGADHI, MYSORE</t>
  </si>
  <si>
    <t>HTS-226</t>
  </si>
  <si>
    <t>SMT BHAVANI.P, NO:215/1, JANAJAR-6, HINKAL VILLAGE, MYSORE -570017.</t>
  </si>
  <si>
    <t>HTS-227</t>
  </si>
  <si>
    <t>M/S ASSISTANT EXECUTIVE ENGINEER, PANCHAYAT RAJ ENGINEERING SUB-DIVISION, K.R.NAGAR(HOSUR WATER TREATMENT PLANT)</t>
  </si>
  <si>
    <t>HTS-228</t>
  </si>
  <si>
    <t>M/S ASSISTANT EXECUTIVE ENGINEER, PANCHAYAT RAJ ENGINEERING SUB-DIVISION, K.R.NAGAR(HOSUR JACKWELL PUMP PLANT)</t>
  </si>
  <si>
    <t>HTS-229</t>
  </si>
  <si>
    <t>M/S NEW MUSLIM HOSTEL, NO2904, CH-47, 1ST MAIN, NERW KANTHARAJAURS ROAD, SARASWATHIPURAM , MYSORE-9</t>
  </si>
  <si>
    <t>HTS-230</t>
  </si>
  <si>
    <t xml:space="preserve">M/S ASSISTANT EXECUTIVE ENGINEER, PANCHAYAT RAJ ENGINEERING SUB-DIVISION, K.R.NAGAR, JACK WELL PUMP , NEAR KAPPADI TEMPLE,GANDANAHALLI </t>
  </si>
  <si>
    <t>HTS-231</t>
  </si>
  <si>
    <t>M/S ASSISTANT EXECUTIVE ENGINEER, PANCHAYAT RAJ ENGINEERING SUB-DIVISION, K.R.NAGAR WATER TREATMENT PLANT NEAR AYURVEDIC HOSPITAL, GANDANAHALLI</t>
  </si>
  <si>
    <t>HTS-232</t>
  </si>
  <si>
    <t>RED EARTH LIVING &amp; HOSPITALITY (P) LTD, BADANAGUPEE, H.D.KOTE TALUQ, MYSORE DISTRICT</t>
  </si>
  <si>
    <t>HTS-233</t>
  </si>
  <si>
    <t>M/S PLYMOULD (UNIT-2), NO:13/22P, MYSORE-HUNSUR ROAD, BELAVADI INDUSTRIALA AREA, MYSORE</t>
  </si>
  <si>
    <t>HTS-234</t>
  </si>
  <si>
    <t>SRI VIDYATHEERTHA INSTITUTE OF CULTURE , NO: P-12/P, 1ST MAIN ROAD, SARASWATHIPURAM, MYSORE-9</t>
  </si>
  <si>
    <t>HTS-235</t>
  </si>
  <si>
    <t>SRI JAGADISH NARAYAN, PLOT NO:41, 3RD STAGE, KOORGALLI, YELWALA , MYSORE (RISHI FIBC SOLUTION PVT LTD)</t>
  </si>
  <si>
    <t>HTS-236</t>
  </si>
  <si>
    <t>M/S MEGHANA ENTERPRISE,    NO66D, HOOTAGALLI INDUSTRIAL AREA,     MYSORE</t>
  </si>
  <si>
    <t>HTS-237</t>
  </si>
  <si>
    <t>M/S UJ INDUSTRIES , NO:74D, NEW NO:188, HOOTAGALLI INDUSTRIAL AREA, HOOTAGALLI, MYSORE</t>
  </si>
  <si>
    <t>HTS-238</t>
  </si>
  <si>
    <t>THE TALUQ SOCIAL WELFARE OFFICER , M/S MORARJI DESAI SCHOOL AT DHARMAPURA, HUNSUR TALUQ, MYSORE DISTRICT</t>
  </si>
  <si>
    <t>HTS-239</t>
  </si>
  <si>
    <t>M/S DIVYAA ENGINEERING WORKS, PLOT NO: 31, HOOTAGALLI INDUSTARIAL AREA, MYSORE</t>
  </si>
  <si>
    <t>HTS-240</t>
  </si>
  <si>
    <t>M/S A.R.SUBRAMANYA, M/S GANESH CONSULTANCY &amp; ANALYTICAL SERVICES, NO:294/A, HEBBAL INDUSTRIAL AREA, MYSORE</t>
  </si>
  <si>
    <t>HTS-241</t>
  </si>
  <si>
    <t>THE PRINCIPAL, M/S MORARJI DESAI RESIDENTIAL SCHOOL AT DODDAHUNDI ,MYSORE TALUQ, MYSORE DISTRICT</t>
  </si>
  <si>
    <t>HTS-242</t>
  </si>
  <si>
    <t>M/S HONNASIRRI MOTORS PVT LTD, NO:193/5, HINKAL, HUNSUR ROAD, MYSORE</t>
  </si>
  <si>
    <t>HTS-244</t>
  </si>
  <si>
    <t>SRI RICHARD JOSE LOBO, NO:10, TEMPLE ROAD, J.L.PURAM, MYSORE</t>
  </si>
  <si>
    <t>HTS-245</t>
  </si>
  <si>
    <t>M/S ZEUS BIOTECH LTD, PLOT NO:18 &amp; 19, BELOGALA INDUSTRIAL AREA, METAGALLI , MYSORE</t>
  </si>
  <si>
    <t>HTS-246</t>
  </si>
  <si>
    <t>SMT SULOCHNA , NO: 772, NEW KALIDASA ROAD, VIJAYNAGAR, 1ST STAGE, MYSORE</t>
  </si>
  <si>
    <t>HTS-247</t>
  </si>
  <si>
    <t>SRI C.NARASEGOWDA (CHAIRMAN), NO:P2, B.N.V.K.HOSPITAL, J.C.S.T , E &amp; F BLOCK, KUVEMPUNAGAR, MYSORE</t>
  </si>
  <si>
    <t>HTS-248</t>
  </si>
  <si>
    <t>M/S MYSORE ROYAL ACADEMY, SY.NO:43/1, MAIDANAHALLI, YELWALA HOBLI, MYSORE</t>
  </si>
  <si>
    <t>HTS-249</t>
  </si>
  <si>
    <t>M/S BHARATH AGRO FUELS, NO:48/1, 10TH KM, MYSORE-H.D.KOTE ROAD, CHOWDAHALLY, RAYANAKERE POST , MYSORE</t>
  </si>
  <si>
    <t>HTS-250</t>
  </si>
  <si>
    <t>M/S WATER WOODS &amp; RESORTS PVT LTD, NO:19, KQARAPURA, N.BETHURU POST, H.D.KOTE TALUQ</t>
  </si>
  <si>
    <t>HTS-251</t>
  </si>
  <si>
    <t>M/S BOGGARAM SHETTY,  PLOT NO: 75I &amp; 75G, HOOTAGALLI INDUSTRAIAL AREA, MYSORE</t>
  </si>
  <si>
    <t>HTS-252</t>
  </si>
  <si>
    <t>SMT T.N.GEETHA, SUMUKHA INDUSTRIES, NO:64, F-4, HOOTGALLI INDUSTRILA AREA, MYSORE</t>
  </si>
  <si>
    <t>HTS-253</t>
  </si>
  <si>
    <t>SMT GEETHA, HOTEL KALYANAI, NO:120/1, HEBBAL INDUSTRILA AREA, MYSORE</t>
  </si>
  <si>
    <t>HTS-254</t>
  </si>
  <si>
    <t>M/S BIODIVERSITY BLOCK, UNIVERSITY ENGINEERING DIVISON, UNIVERSITY OF MYSORE, MYSORE</t>
  </si>
  <si>
    <t>HTS-255</t>
  </si>
  <si>
    <t>M/S INCHARA BREQUETTES &amp; PALLETS , PLOT NO: 306,KIADB, HEBBAL I/A, MYSORE</t>
  </si>
  <si>
    <t>HTS-256</t>
  </si>
  <si>
    <t>MRS SUMANA, M/S KARAN POULTRY FARM, SY.NO: 48/1, 48/2, KAMARAHALLI, YELWALA HOBLI, MYSORE</t>
  </si>
  <si>
    <t>HTS-257</t>
  </si>
  <si>
    <t>SMT NALINI URS, M/S TVS AUTOMOBILE SOLUTIONS, NO:894, HINKAL VILLAGE, MYSORE</t>
  </si>
  <si>
    <t>HTS-258</t>
  </si>
  <si>
    <t>THE COMMISSIONER, MYSORE URBAN DEVELOPMENT AUTHORITY , MYSORE</t>
  </si>
  <si>
    <t>HTS-259</t>
  </si>
  <si>
    <t>SRI SRINIVAS, NO:72, SAHUKAR CHENNAIAH ROAD, SARASWATHIPURAM, MYSORE</t>
  </si>
  <si>
    <t>HTS-260</t>
  </si>
  <si>
    <t>SRI RAGHAVENDRA DHAVANAM, M/S EVERSET POLYMERS, NO:205/A, HEBBAL INDUSTRIAL AREA, MYSORE</t>
  </si>
  <si>
    <t>HTS-261</t>
  </si>
  <si>
    <t>SRI ALAGAPPAN A.R, NO:3, HINKAL, HUNSUR ROAD, MYSORE</t>
  </si>
  <si>
    <t>HTS-262</t>
  </si>
  <si>
    <t>M/S LUNARS EXPORTS PVT LTD, NO:218, HEBBAL INDUSTRIALA AREA, MYSORE-18</t>
  </si>
  <si>
    <t>HTS-263</t>
  </si>
  <si>
    <t>M/S JAYARAM REDDY, NO:2, 3RD STAGE, KHB, J.T.KOPPALU, UDAYARVAI ROAD, MYSORE</t>
  </si>
  <si>
    <t>HTS-264</t>
  </si>
  <si>
    <t>M/S NATIONAL EDUCATIONAL TRUST, NO:21, VIJAYANAGAR 2ND PAHSE, BOGADHI , MYSORE</t>
  </si>
  <si>
    <t>HTS-265</t>
  </si>
  <si>
    <t>SRI ABDUL GAFFER, CLASSIC INDUSTRIES, PLOT NO: 150/B, METAGALLI INDUSTRIAL AREA, MYSORE</t>
  </si>
  <si>
    <t>HTS-266</t>
  </si>
  <si>
    <t>THE ASSISTANAT EXECUTIVE ENGINEER, PRD SUB DIVISION, K R NAGAR, HT AT WATER TREATMENT PLANT , LAKKIKUPPE</t>
  </si>
  <si>
    <t>HTS-267</t>
  </si>
  <si>
    <t>THE ASSISTANAT EXECUTIVE ENGINEER, PRD SUB DIVISION, K R NAGAR, HT AT JACKWEL PLANT AT JAPADAKATTE</t>
  </si>
  <si>
    <t>HTS-268</t>
  </si>
  <si>
    <t>SRI BRIJESH URS, NO:145, KALIDASA ROAD, JAYALAKSHMIPURAM, MYSORE</t>
  </si>
  <si>
    <t>HTS-269</t>
  </si>
  <si>
    <t>THE ASSISTANT EXECUTIVE ENGINEER , PWD ELECTRICAL S/D, MYSORE INSTALLTION  APPROVED INFOVOUR OF THE PRINCIPAL GOVERNMENT POLYTECHNINC COLLEGE, MIRLE, K R NAGAR TALUQ</t>
  </si>
  <si>
    <t>HTS-270</t>
  </si>
  <si>
    <t>THE ASSISTANT EXECUTIVE ENGINEER , PRE  ELECTRICAL S/D, K R NAGAR , INSTALLTION AT KARTHANALU JACKWELL</t>
  </si>
  <si>
    <t>HTS-271</t>
  </si>
  <si>
    <t>THE ASSISTANT EXECUTIVE ENGINEER , PRE  ELECTRICAL S/D, K R NAGAR , INSTALLTION AT KARTHANALU WATER TREATMENT PLANT , K R NAGAR TALUQ</t>
  </si>
  <si>
    <t>HTS-272</t>
  </si>
  <si>
    <t>SRI GUNASHEKARAN, "WORLD PEACE CENTER", SY.NO: 68/P-2, 69/(P), 70(P) KALALAVADI VILLAGE, JAYAPURA HOBLI, MYSORE TLAUQ</t>
  </si>
  <si>
    <t>HTS-273</t>
  </si>
  <si>
    <t>SRI K T JOSEPH, M/S MOUNT LITERA ZEE SCHOOL, KENCHALAGUDU VILLAGE, JAYAPURA HOBLI, MYSORE</t>
  </si>
  <si>
    <t>HTS-274</t>
  </si>
  <si>
    <t>M/S SUBHA PACAKAGINGS LTD, NO:215, HEBBAL INDUSTRIALM AREA, MYSORE</t>
  </si>
  <si>
    <t>HTS-275</t>
  </si>
  <si>
    <t>M/S THE PRINCIPAL , GOVERNMENT NATURE CURE AND YOGA HOSPITAL, K R S ROAD, METAGALLI, MYSORE</t>
  </si>
  <si>
    <t>HTS-276</t>
  </si>
  <si>
    <t>M/S K S DEVAPRAKASH &amp; SMT SUSHEELANARAYAN, NO: 606, SECTOR BOGADHI, SY.NO: 19/1, 19/2A, RING ROAD, MYOSRE</t>
  </si>
  <si>
    <t>HTS-277</t>
  </si>
  <si>
    <t>M/S TALUQ SOCIAL WELFARE OFFICER, TALUQ SOCIAL WELFARE DEPARTMENT , K R NAGAR TLAUQ, M/S KITTUR RANI CHENNAMMA RESIDENTIAL SCHOOL AT HEBSUR, K R NAGAR TALUQ</t>
  </si>
  <si>
    <t>HTS-278</t>
  </si>
  <si>
    <t>M/S TALUQ SOCIAL WELFARE OFFICER, TALUQ SOCIAL WELFARE DEPARTMENT , K R NAGAR TLAUQ, M/S MORARJI DESAI RESIDENTIAL SCHOOL AT SALIGRAMA ,K R NAGAR TALUQ</t>
  </si>
  <si>
    <t>HTS-279</t>
  </si>
  <si>
    <t>M/S TALUQ SOCIAL WELFARE OFFICER, TALUQ SOCIAL WELFARE DEPARTMENT , K R NAGAR TLAUQ, M/S MORARJI DESAI RESIDENTIAL SCHOOL AT ARAKERE ,K R NAGAR TALUQ</t>
  </si>
  <si>
    <t>HTS-280</t>
  </si>
  <si>
    <t>SRI T N SHASHIKUMAR, NO:100, GOKULAM, MYSORE</t>
  </si>
  <si>
    <t>HTS-281</t>
  </si>
  <si>
    <t>M/S VIJAYSHANKAR CONSTUCTION SPVT LTD, NO;15, VINAYAKANAGAR 1ST CROSS, 5TH BLOCK, JAYALAKSHMIPURAM, MYSORE</t>
  </si>
  <si>
    <t>HTS-282</t>
  </si>
  <si>
    <t>SRI GOPINATH SHENOY, NO:12, VISHWAMANAVA DOUBLE ROAD, KUVEMPUNAGAR, MYSORE</t>
  </si>
  <si>
    <t>HTS-283</t>
  </si>
  <si>
    <t xml:space="preserve">THE ASSISTAMT EXECUTIVE ENGINEERS, PRE SUB DIVISION, K R NAGRA TALUQ, JACKWELL AT KAPPADI </t>
  </si>
  <si>
    <t>HTS-284</t>
  </si>
  <si>
    <t>THE ASSISTAMT EXECUTIVE ENGINEERS, PRE SUB DIVISION, K R NAGRA TALUQ, WTP AT SIDDANAKOPPALU</t>
  </si>
  <si>
    <t>HTS-285</t>
  </si>
  <si>
    <t>SRI KANTHARAJA URS, HEBBAL I/A, MYSORE</t>
  </si>
  <si>
    <t>HTS-287</t>
  </si>
  <si>
    <t>SMT SHARDA , VIJAYANAGAR 1ST STAGE, NO.800/801, 1ST STAGE,VIJAYANAGAR, MYSORE -17,MYSORE</t>
  </si>
  <si>
    <t>HTS-288</t>
  </si>
  <si>
    <t>THE SECREATRY , ST JOSEPH CENTRAL SCHOOL, YELWALA, HUNSUR ROAD, MYSORE</t>
  </si>
  <si>
    <t>HTS-289</t>
  </si>
  <si>
    <t>M/S THE DEAN, COLLEGE OF HORTICULTURE, YACHANAHALLI, YELWALA HOBLI, MYSORE</t>
  </si>
  <si>
    <t>HTS-290</t>
  </si>
  <si>
    <t>SRI JAMYONG JALSO,M/S AT COFFEE CURING WORKS, C/O S.L.N COFFEE PVT LTD, KOPPA VILLAGE, PERIYAPATNA TALUQ</t>
  </si>
  <si>
    <t>HTS-291</t>
  </si>
  <si>
    <t>M/S ZEUS BIOTECH LTD, NO:64E, HOOTAGALLI I/A, MYSORE</t>
  </si>
  <si>
    <t>HTS-292</t>
  </si>
  <si>
    <t>M/S THE PROPERITOR , M/S NEWS PRINTERS BANGALORE, , NO:103, 104, YADAVAGIRI INDUSTRILA AREA, MYSORE</t>
  </si>
  <si>
    <t>HTS-293</t>
  </si>
  <si>
    <t>M/S ST JOSPEH SCOOL, VIJAYANAGAR 2ND STAGE, MYSORE</t>
  </si>
  <si>
    <t>HTS-294</t>
  </si>
  <si>
    <t>SRI PS REDDY S/O RANGAPPA REDDY , NO:64/1, HOSPITAL ROAD, JAYALAKSHMIPURAM, MYSURU</t>
  </si>
  <si>
    <t>HTS-295</t>
  </si>
  <si>
    <t>SRI G SIAMBU SELVAN , M/S JAYSONS AGROTECH(P) LTD, NO:A-114, INDUSTRILA AREA, HEBBAL , MYSURU</t>
  </si>
  <si>
    <t>HTS-296</t>
  </si>
  <si>
    <t>THE MANAGER, (TECH), CESCOM , CESC BUILDING SITE, CA SITE NO: CA-29, HINKAL,MYSURU</t>
  </si>
  <si>
    <t>HTS-297</t>
  </si>
  <si>
    <t>M/S TALUQ SOCIAL WELFARE OFFICER, EKALAVYA MODEL RESIDENTAIL SCHOOL, SOLLEPURA, H D KOTE TLAUQ</t>
  </si>
  <si>
    <t>HTS-298</t>
  </si>
  <si>
    <t>SRI GNANASHANKAR , M/S VISHWA SHANTHI SAMSTHE , NO:P/8D, KAMAKSHI HOSPITAL ROAD, SARASWATHIPURAM, MYSURU</t>
  </si>
  <si>
    <t>HTS-299</t>
  </si>
  <si>
    <t>SRI G SRIDHAR , PLOT NO:442, SY NO: 143/P, HEBBAL INDUSTRILA ESTATE , MYSURU</t>
  </si>
  <si>
    <t>HTS-300</t>
  </si>
  <si>
    <t>M/S KITTURU RANI CHENNAMMA RESIDENTIAL SCHOOL, DHARMAPURA, HUNSUR TALUQ</t>
  </si>
  <si>
    <t>HTS-301</t>
  </si>
  <si>
    <t>SRI DAMODHAR B.JETHANI , MAA CAUVERY INC, NO:75 , M &amp; O AND 75-K, PART-1, HOOTAGALLI INDUSTRIALA AREA, MYSURU</t>
  </si>
  <si>
    <t>HTS-302</t>
  </si>
  <si>
    <t>THE SECREATRY, MYSURU DIOCESAN EDUCATIONAL SOCIETY, ST JOSEPH SCHOOL CAMPUS , JAYALAKSHMIPURAM, MSYURU</t>
  </si>
  <si>
    <t>HTS-303</t>
  </si>
  <si>
    <t>SRI MAHENDRA KUMAR .S, NO:9/A, GOKULAM MAIN ROAD, JAYALAKSHMIPURAM, MYSURU</t>
  </si>
  <si>
    <t>HTS-304</t>
  </si>
  <si>
    <t>SRI RAGAVENDRA BHAT.B, NO:CH-29, 9TH MAIN, 3RD CROSS, SARASWATHIPURAM, MYSURU</t>
  </si>
  <si>
    <t>HTS-305</t>
  </si>
  <si>
    <t>THE CHIEF EXECUTIVE OFFICER, ZILLA PANCHAYAT MYSURU, INSTALLTION AT WATER TREATMENT PLAN TALUR CROSS, JAYAPURA HOBLI, MYSURU</t>
  </si>
  <si>
    <t>HTS-306</t>
  </si>
  <si>
    <t>SRI C HARISH KUMAR ,S.T.G CONCRETE PRODUCTS ,PLOT NO:368/3, HEBBAL INDUSTRIAL AREA, MYSURU</t>
  </si>
  <si>
    <t>HTS-307</t>
  </si>
  <si>
    <t>M/S MANDOVI MOTORS PVT LTD, NO: NO:215/1, 217, &amp; 217/1, BEHIND SUPREME BAJAJ, HUNSUR ROAD, MYSORE</t>
  </si>
  <si>
    <t>HTS-308</t>
  </si>
  <si>
    <t>M/S. YASHASWI CONVENTION CENTER, HUNSUR ROAD, HINKAL, MYSORE.</t>
  </si>
  <si>
    <t>HTS-309</t>
  </si>
  <si>
    <t>EXECUTIVE ENGINEER, UNIVERSITY ENGINEER DIVISION, OPPOSITE TO FIRE BRIGADE, SARASWATHI PURAM, MYSORE-9. [SENETE BHAVAN]</t>
  </si>
  <si>
    <t>HTS-310</t>
  </si>
  <si>
    <t>SRI S THAMMANN  , M/S KARTHIK ENTERPRISES , PLOT NO: 306/C, OPP :HP GAS PLANT, HEBBAL INDISTRILA AREA, MYSURU</t>
  </si>
  <si>
    <t>HTS-311</t>
  </si>
  <si>
    <t>SRI C KONDAIAH, NO:532, VIJAYANAGAR 1ST STAGE, MYSURU</t>
  </si>
  <si>
    <t>HTS-312</t>
  </si>
  <si>
    <t>THE COMMISSIONER , MYSURU CITY CORPORATION, JAYALAKSHMIPURAM WATER TANK, WARD NO:23, MYSURU</t>
  </si>
  <si>
    <t>HTS-313</t>
  </si>
  <si>
    <t>M.S.PLASTICS POLYMERS POLYWEAVERS PVT LTD, PLOT NO: 213, HEBBAL INDUSTRIAL AREA, MYSURU</t>
  </si>
  <si>
    <t>HTS-314</t>
  </si>
  <si>
    <t>HELLO MYSURU , PLOT NO: 64C, KOORGALLI, MYSURU-570018</t>
  </si>
  <si>
    <t>HTS-315</t>
  </si>
  <si>
    <t>THE CHIEF OFFICER , TOWN MUNCIPAL COUNCIL, KR NAGAR</t>
  </si>
  <si>
    <t>HTS-316</t>
  </si>
  <si>
    <t xml:space="preserve">VODAFONE SOUTH LTD, SY NO: 105/1, HARVE MALLARAJAPATNA VILLAGE, PERIYAPATNA TALUQ, MYSURU DISTRICT </t>
  </si>
  <si>
    <t>HTS-317</t>
  </si>
  <si>
    <t>SMT BHARATHI , M/S GANESH FOOD PRODUCTS , NO:2/A, BELAGOLA INDUSTRILA AREA, MYSURU</t>
  </si>
  <si>
    <t>HTS-318</t>
  </si>
  <si>
    <t>SMT MANGALADEVI W/O RAVI BABU , M/S SRI CHAMUNDI BEVERAGES , NO:#153/135 , DALLALU KOPPALU , GADDDIGE ROAD , BILIKERE HOBLI , HUNSUR</t>
  </si>
  <si>
    <t>HTS-319</t>
  </si>
  <si>
    <t>THE COMMISSIONER , MYSURU CITY CORPORATION, MYSURU</t>
  </si>
  <si>
    <t>HTS-320</t>
  </si>
  <si>
    <t>SRI B S VEERUPAKSHA SETTY, AT NO: 837, VIJAYNAGAR, 1ST STAGE , JAYALAKSHMI PURAM, MYSUUR</t>
  </si>
  <si>
    <t>HTS-321</t>
  </si>
  <si>
    <t xml:space="preserve">M/S KRISHNA FORGINGS, PLOT NO 427/E, KIADB INDUSTRIAL AREA, HEBBAL MYSURU.
</t>
  </si>
  <si>
    <t>HTS-322</t>
  </si>
  <si>
    <t>SRI NITYANANDA P                                                               NITYOTSAVA RESIDENCY, G &amp; H BLOCK, UDAYARAVI ROAD, KUVEMPUNGAR, MYSURU</t>
  </si>
  <si>
    <t>HTS-323</t>
  </si>
  <si>
    <t>SMT SABIRA PARVEEN KHAN ,            NO:165&amp; 165/A, GANGOTHRI LAYOUT , CHAMARAJA MOHALLA, MYSUUR</t>
  </si>
  <si>
    <t>HTS-324</t>
  </si>
  <si>
    <t>M/S K S RESORTS , NO:23&amp; 24, BAVALI VILLAGE, D B GUPPE, H D KOTE TALUQ</t>
  </si>
  <si>
    <t>HTS-325</t>
  </si>
  <si>
    <t>M/S VASPAL PACAKAGING , NO:81, HEBBAL INDUSTRIAL ESTATE , MYSURU</t>
  </si>
  <si>
    <t>HTS-326</t>
  </si>
  <si>
    <t>SMT BHAGYA , 2ND STAGE, HEBBAL , SANKRTHI CIRCLE , MYSURU</t>
  </si>
  <si>
    <t>HTS-327</t>
  </si>
  <si>
    <t>SRI VENKATESH PRASAD H R , KATHA NO:5184, H D KOTE TOWN, MYSURU DISTRICT</t>
  </si>
  <si>
    <t>HTS-328</t>
  </si>
  <si>
    <t>SRI BALAJI ENTERPRISES PVT LTD, NO:560, NEW KANTHARAJAURS ROAD, T K LAYOUT, SARASWATHIPURAM, MYSURU</t>
  </si>
  <si>
    <t>HTS-329</t>
  </si>
  <si>
    <t>SRI MONAJ KUMAR , PLOT NO: 20-A1, BELAGOLA INDUSTRIALA ESTATE, MYSURU</t>
  </si>
  <si>
    <t>HTS-330</t>
  </si>
  <si>
    <t>THE COMMISSIONER , MYSURU CITY CORPORATION, JNNURUM PROJECT, DOCTORS CORNER, GOKULAM, MYSUUR</t>
  </si>
  <si>
    <t>HTS-331</t>
  </si>
  <si>
    <t>SRI H N NANDISH, NO:2447, 2ND STAGE, 17TH MAIN ROAD, VIJAYANAGAR, MYSURU</t>
  </si>
  <si>
    <t>HTS-332</t>
  </si>
  <si>
    <t>THE PRINCIPAL , KITTURU RANI CHENNAMMA MODEL RESIDENTIAL SCHOOL, ABBALATHI VILLAGE, PERIYAPATNA TALUQ, MSYURU DISTRICT</t>
  </si>
  <si>
    <t>HTS-333</t>
  </si>
  <si>
    <t>SRI S RAMESH, NO: 78, CA-02 &amp; CA-03, HOOTAGALLY INDUSTRIAL AREA, MYSURU.</t>
  </si>
  <si>
    <t>HTS-334</t>
  </si>
  <si>
    <t>SRI B P SURESH, 1ST STAGE, K BLOCK, ADHICHUNCHANAGAIRI ROAD, KUVEMPUNAGAR, MYSURU</t>
  </si>
  <si>
    <t>HTS-335</t>
  </si>
  <si>
    <t>THE COMMISSIONER, CITY MUNCIPAL COUNCIL, HUNSUR</t>
  </si>
  <si>
    <t>HTS-336</t>
  </si>
  <si>
    <t>THE PRINCIPAL , MORARJI DESAI RESODENTIAL SCHOOL, SABBANAHALLI, BILIKERE HOBLI, HUNSUR TLAUQ, MYSURU DISTRICT</t>
  </si>
  <si>
    <t>HTS-337</t>
  </si>
  <si>
    <t>SRI DR B HARISH KUMAR, NO:20, 20/A, NEW NO: CH-44, 44/1, 44/2, 44/3, 7TH MAIN, SWIMMING POOL ROAD, SARASWATHIPURAM, MYSURU</t>
  </si>
  <si>
    <t>HTS-338</t>
  </si>
  <si>
    <t xml:space="preserve">THE COMMISSIONER, MUDA, MYSURU FOR BABU JAGJIVAN RAM BHAVAN, AT PADUVARAHALLI, V.V MOHALLA, MYSURU.
</t>
  </si>
  <si>
    <t>HTS-339</t>
  </si>
  <si>
    <t>THE AEE, MIS S/D, MARADHURU VILLAGE, HUNSUR TALUQ, MYSURU DISTRICT</t>
  </si>
  <si>
    <t>HTS-340</t>
  </si>
  <si>
    <t>SRI S GURUPPAJI , NO:77, KAMAKSHI HOSPITAL ROAD, SARASWATHIPURAM,MYSURU</t>
  </si>
  <si>
    <t>HTS-341</t>
  </si>
  <si>
    <t>M/S SHASHWATHI ENGINEERING , NO:70Z, HOOTAGLLI INDUSTRILA AREA, MYSURU</t>
  </si>
  <si>
    <t>HTS-342</t>
  </si>
  <si>
    <t>THE SECREATRY, M/S  L K MEMORIAL CHARITABLE TRUST, AT CA NO:1, UNIVERSITY LAYOUT, MYSURU</t>
  </si>
  <si>
    <t>HTS-343</t>
  </si>
  <si>
    <t xml:space="preserve">M/S MYSURU ORGANIC FARMS PVT LTD., AT NO. 317, SY NO: 87/A, DATTAGALLI, LINGABUDI PALYA ROAD, MYSURU.
</t>
  </si>
  <si>
    <t>HTS-344</t>
  </si>
  <si>
    <t>M/S V2 SOFT PVT LTD., PLOT NO: 177, HEBBAL INDUSTRIAL AREA, MYSURU</t>
  </si>
  <si>
    <t>HTS-345</t>
  </si>
  <si>
    <t xml:space="preserve">M/S EEE, MIS S/D, LIS AT MUKANAHALLY VILLAGE,HUNSUR TALUQ </t>
  </si>
  <si>
    <t>HTS-346</t>
  </si>
  <si>
    <t xml:space="preserve">M/S MONDAVI MOTORS, NO: 2668, NEW NO: D-29, VINOBA ROAD, JAYALAKSHMIPURAM,
MYSURU
</t>
  </si>
  <si>
    <t>HTS-347</t>
  </si>
  <si>
    <t xml:space="preserve"> M/S ASSISTANT EXECUTIVE ENGINEER ,  PRE S/D, AT WTP PLANT , SALEKOPPLU , KR NAGAR TALUQ</t>
  </si>
  <si>
    <t>HTS-348</t>
  </si>
  <si>
    <t>M/S ASSISTANT EXECUTIVE  ENGINEER,  PRE S/D, AT JACKWELL PLANT , RAMLINGESHWARA TEMPLE , CHUNCHANAKATTE VILLGE, KR NAGAR TALUQ</t>
  </si>
  <si>
    <t>HTS-349</t>
  </si>
  <si>
    <t xml:space="preserve"> SRI HARISHA S/O LATE HANUMEGOWDA, NO: 56 &amp; 57, C BLOCK, VIJAYANAGARA 3RD STAGE, MYSURU
</t>
  </si>
  <si>
    <t>HTS-350</t>
  </si>
  <si>
    <t xml:space="preserve">SRI B. KRISHNAPRASAD &amp; SRI MUKUNDPRASAD @ # 2767, NEW NO 4, TEMPLE ROAD, V.V MOHALLA, MYSURU.
</t>
  </si>
  <si>
    <t>HTS-351</t>
  </si>
  <si>
    <t xml:space="preserve">SRI P VIKRAM, PLOT NO: 70 Z2, HOOTAGALLI INDUSTRIAL AREA, MYSURU
</t>
  </si>
  <si>
    <t>HTS-352</t>
  </si>
  <si>
    <t xml:space="preserve">M/S FOOTTECH POLYMERS (INDIA) PRIVATE LIMITED, PLOT NO: 14-P-7, 3RD PHASE, INDUSTRIAL AREA KOORGALLI, MYSURU.
</t>
  </si>
  <si>
    <t>HTS-353</t>
  </si>
  <si>
    <t>SRI LATHA W/O MAHADEVA, SARASWATHI PLAZA, HUNSUR</t>
  </si>
  <si>
    <t>HTS-354</t>
  </si>
  <si>
    <t xml:space="preserve"> SRI S GANANASHANKA, M/S NANDIKESWARA OFFSET PRINTERS, SHED NO:B-98, HEBBAL I/A, MYSURU</t>
  </si>
  <si>
    <t>HTS-355</t>
  </si>
  <si>
    <t xml:space="preserve"> THE EEE, MOULYA BHAVAN, UOM, MYSURU</t>
  </si>
  <si>
    <t>HTS-356</t>
  </si>
  <si>
    <t>M/S AMBADI ENTERPRISES LTD, PLOT NO: 66/A, HEBBAL I/A, MYSURU</t>
  </si>
  <si>
    <t>HTS-357</t>
  </si>
  <si>
    <t>HTS-358</t>
  </si>
  <si>
    <t>SRI SOMASHEKAR, M/S SHRI LAKSHMI TRADERS , PLOT NO: 89/P, SY NO: 199&amp; 204, KOORGALLI I/A, MYSURU</t>
  </si>
  <si>
    <t>HTS-359</t>
  </si>
  <si>
    <t>M/S NOVEL  TISSUES PVT LTD, NO:65A, KIADB INDUSTRILA AREA, HOOTAGALLI, MYSURU</t>
  </si>
  <si>
    <t>HTS-360</t>
  </si>
  <si>
    <t>THE PRINCIPAL, GOVT AYURVEDIC MEICAL COLLEGE &amp; HOSPITAL, PANCHAKARMA, MYSURU</t>
  </si>
  <si>
    <t>HTS-361</t>
  </si>
  <si>
    <t>SRI ASHWINI KUMAR HEMDEV, M/s PYRAMID PACKAGING, NO:101/4, K HEMMANAHALLI VILLAGE, GADDIGE ROAD, ILWALA HOBLI, MYSURU</t>
  </si>
  <si>
    <t>DGS-1</t>
  </si>
  <si>
    <t>SHANBA INDUSTRIES , NO: C31-32, METAGALLI INDUSTRIAL AREA, MYSORE</t>
  </si>
  <si>
    <t>DGS-2</t>
  </si>
  <si>
    <t>M/S.SHANTHI ENTERPRISES,NO.C-47-48,YADAVAGIRI INDL.AREA,MYSORE</t>
  </si>
  <si>
    <t>DGS-3</t>
  </si>
  <si>
    <t>M/S.UNIVERSITY LIBRARY,MANASAGANGOTRI,MYSORE-570006</t>
  </si>
  <si>
    <t>DGS-4</t>
  </si>
  <si>
    <t>M/S.VINAY PRODUCTS,NO.110 HEBBAL INDL.AREA,MYSORE-16</t>
  </si>
  <si>
    <t>DGS-5</t>
  </si>
  <si>
    <t>M/S.WOLLFRA - MOLY PRODUCTS,NO.C-39,HEBBAL INDL AREA,MYSORE - 16</t>
  </si>
  <si>
    <t>DGS-6</t>
  </si>
  <si>
    <t>M/S.TURN WELL,NO.B-09,METAGALLI INDL.AREA,MYSORE -16</t>
  </si>
  <si>
    <t>DGS-7</t>
  </si>
  <si>
    <t xml:space="preserve">M/S.UNIVERSITY PRINTING PRESS &amp; SATAIONARY DEPOT, MANASAGANAGOPTHRI ,KANNADA PRASARANGA, UNIVERSITY PRINTING PRESS,HUNSUR ROAD,MYSORE </t>
  </si>
  <si>
    <t>DGS-8</t>
  </si>
  <si>
    <t>M/S GLOBE FOODS(P) LTD, NO:74-74S, HOOTGALLI INDUSTRIAL AREA, MYSORE-18</t>
  </si>
  <si>
    <t>DGS-9</t>
  </si>
  <si>
    <t>M/S DEEPAK TOOLS &amp; HEAT TREATERS , NO:B-14, HEBBAL INDUSTRILA AREA, MYSORE-16</t>
  </si>
  <si>
    <t>DGS-11</t>
  </si>
  <si>
    <t>M/S.HI-TECH CONDUCTORS (P) LTD,NO.A-113/1,HEBBAL INDL.AREA,MYSORE-16</t>
  </si>
  <si>
    <t>DGS-12</t>
  </si>
  <si>
    <t>SRI VENTURESS LAND DEVELOPERS, GANORTHRI APPARTMENTS, PROFESSOR QUARTRES, MYSURU UNIVERSITY, BOGADHI ROAD, SARASWATHIPURAM,M MYSURU</t>
  </si>
  <si>
    <t>DGS-13</t>
  </si>
  <si>
    <t>M/S. S.A.PROPERTIES,NO.122/A, 1ST MAIN ROAD,YADAVAGIRI, MYSORE -20</t>
  </si>
  <si>
    <t>DGS-14</t>
  </si>
  <si>
    <t>M/S CHANADRAKALA HOSPITAL , KLAIDASA ROAD, J.L.PURAM, MYSORE-12</t>
  </si>
  <si>
    <t>DGS-15</t>
  </si>
  <si>
    <t>M/S.K.P.ASSOCIATES,NO.65,A-3,HOOTAGALLI INDL.AREA,MYSORE</t>
  </si>
  <si>
    <t>DGS-16</t>
  </si>
  <si>
    <t>M/S.NEULITE PRODUCTS(P) LTD,NO.315A,HEBBAL INDL.AREA,MYSORE -16</t>
  </si>
  <si>
    <t>DGS-17</t>
  </si>
  <si>
    <t>M/S KANNADIGARA PRAJANUDI, NO:1182, BOGADI ROAD,MYSORE -6</t>
  </si>
  <si>
    <t>DGS-18</t>
  </si>
  <si>
    <t>M/S.A.J.POLYMERS (P) LTD,NO.1-F,HOOTAGALLI INDL.AREA,MYSORE - 18</t>
  </si>
  <si>
    <t>DGS-19</t>
  </si>
  <si>
    <t>M/S.PRAJAPEETHA BRAMAKUMARI AISHWARYA VIDYALAYA,YADAVAGIRI,MYSORE-20</t>
  </si>
  <si>
    <t>DGS-20</t>
  </si>
  <si>
    <t>M/S.DECO EQUIPMENTS (P) LTD,NO.C-38,HEBBAL INDL.AREA.MYSORE-16</t>
  </si>
  <si>
    <t>DGS-21</t>
  </si>
  <si>
    <t>M/S.SRINIVASA ENGINEERING, NO.C-80, METAGALLI INDL.AREA,MYSORE -16</t>
  </si>
  <si>
    <t>DGS-23</t>
  </si>
  <si>
    <t>M/S.ELITE PRODUCTS MYSORE,KRS ROAD,METAGALLI INDL.AREA,MYSORE -16</t>
  </si>
  <si>
    <t>DGS-24</t>
  </si>
  <si>
    <t>M/SSAMART KALYANA MANATAP, NO:1, UDYARVAI ROAD, KUVEMPUNAGAR, MYSORE-23</t>
  </si>
  <si>
    <t>DGS-25</t>
  </si>
  <si>
    <t>M/S.LAB LAND BIOTECH (P) LTD,KRS ROAD,MYSORE -16</t>
  </si>
  <si>
    <t>DGS-26</t>
  </si>
  <si>
    <t>M/S MYSORE WI FILTRONICS (P) LTD, NO:1F-A, HOOTGALLI INDUSTRIAL AREA, MY</t>
  </si>
  <si>
    <t>DGS-27</t>
  </si>
  <si>
    <t>M/S.SRI.GOPI, SRIVARA MANSION, NO.430-31,2ND STAGE,GOKULAM CONTOUR ROAD,MYSORE-2</t>
  </si>
  <si>
    <t>DGS-28</t>
  </si>
  <si>
    <t>M/S.CHERIYAN FRABRICATORS,NO.277N,HEBBAL INDL.AREA,MYSORE -18</t>
  </si>
  <si>
    <t>DGS-29</t>
  </si>
  <si>
    <t>M/S.SRI.RAMAKRISHA VIDYALAYA,YADAVAGIRI, MYSORE -20</t>
  </si>
  <si>
    <t>DGS-30</t>
  </si>
  <si>
    <t>M/S.BRIDGE TRANQUIL ,NO.3111,NEWNO.D-4,3RD MAIN,YADAVAGIRI,MYSORE - 20</t>
  </si>
  <si>
    <t>DGS-31</t>
  </si>
  <si>
    <t>M/S.KEMPEGOWDA CHOULTARY,BRINDVAN EXTENSION,MANJUNATHAPURA,MYSORE-15</t>
  </si>
  <si>
    <t>DGS-32</t>
  </si>
  <si>
    <t>M/S.SHASWATHI PLASTICS, NO.265 - E, HEBBAL INDL.AREA,MYSORE - 18</t>
  </si>
  <si>
    <t>DGS-33</t>
  </si>
  <si>
    <t>M/S.SHASWATHI PLASTICS, NO.277/C,UNIT-2,  HEBBAL INDL.AREA,MYSORE - 18</t>
  </si>
  <si>
    <t>DGS-34</t>
  </si>
  <si>
    <t>PETRO ENGINEERING AND APECILITIES PRODUCTS (I) PVT LTD, NO:C125, C126, YADAVGIRI INDUSTRILA AREA, MYSURU</t>
  </si>
  <si>
    <t>DGS-35</t>
  </si>
  <si>
    <t>M/S.VISHWA VASTHU BUILDERS &amp; DEVELOPERS (P) LTD, NO.19\07, 2ND STAGE, JAYALAKSHMIPURAM,MYSORE-2</t>
  </si>
  <si>
    <t>DGS-36</t>
  </si>
  <si>
    <t>M/S.PRAMUR BLOSSOMS APARTMENTS, NO.22/1-B,   GOKULAM ROAD, JAYALAKSHMIPURAM, MYSORE-2</t>
  </si>
  <si>
    <t>DGS-37</t>
  </si>
  <si>
    <t>M/S.HI- LAND PARK APARTMENTS OWNERS ASSOCIATION, NO.2848,6TH CROSS, V.V.MOHALLA, MYSORE-2(SHANTHINIKETHAN APPARTMENTS)</t>
  </si>
  <si>
    <t>DGS-38</t>
  </si>
  <si>
    <t>M/S.SANKALPA PRAKRUTHI, NO.D-5/3018,                    2ND MAIN,PARAMAHAMSA ROAD,YADAVAGIRI, MYSORE - 20</t>
  </si>
  <si>
    <t>DGS-39</t>
  </si>
  <si>
    <t>M/S.ROYAL OKAS APARTMENTS OWNERS ASSOCIATION, NO.2986, 3RD MAIN,V.V.MOHALLA,MYSORE -2</t>
  </si>
  <si>
    <t>DGS-41</t>
  </si>
  <si>
    <t>M/S.MANASA DEVELOPERS, NO.2877, 6TH MAIN, 6TH CROSS,V.V.MOHALLA,MYSORE -2</t>
  </si>
  <si>
    <t>DGS-42</t>
  </si>
  <si>
    <t>M/S.CUBS, NO.39/2, GOKULAM MAIN ROAD,MYSORE</t>
  </si>
  <si>
    <t>DGS-43</t>
  </si>
  <si>
    <t>M/S.PRIYADRASHINI GENERAL HOSPITAL, NO.13, 4TH CROSS, 7TH MAIN ROAD, BRINDVAN EXTENSION,MYSORE - 15</t>
  </si>
  <si>
    <t>DGS-44</t>
  </si>
  <si>
    <t>M/S.SANKALPA JASMIN APARTMENT, NO.3124/B-11, IST MAIN, YADAVAGIRI, MYSORE - 20</t>
  </si>
  <si>
    <t>DGS-45</t>
  </si>
  <si>
    <t>M/S.HEBITATE (P) LTD,SAIARPAN NO.2641, 5TH MAIN ROAD,V.V.MOHALLA, MYSORE -2</t>
  </si>
  <si>
    <t>DGS-46</t>
  </si>
  <si>
    <t>M/S.SUPREEM PHARMACEUTICALS MYSORE (P) LTD, NO.429P, HEBBAL INDL.AREA,MYSORE - 16</t>
  </si>
  <si>
    <t>DGS-47</t>
  </si>
  <si>
    <t>M/S.EXCEL PAR ELECTRONICS, NO. 292- B, HEBBAL INDL. AREA. MYSORE - 16</t>
  </si>
  <si>
    <t>DGS-48</t>
  </si>
  <si>
    <t>M/S.PRAMUR BLUE BELL, NO.1118, 8TH MAIN, VINOBA ROAD, JAYALAKSHMIPURAM, MYSORE</t>
  </si>
  <si>
    <t>DGS-49</t>
  </si>
  <si>
    <t>M/S.PRAMUR BEGONIA, NO.2931/2, NEW NO.29, 5TH MAIN ROAD, V.V.MOHALLA, MYSORE</t>
  </si>
  <si>
    <t>DGS-50</t>
  </si>
  <si>
    <t>M/S KEY BOARD, NO: 79SPL, KIDC I/A, HEBBAL, MYSORE-16</t>
  </si>
  <si>
    <t>DGS-51</t>
  </si>
  <si>
    <t>M/S.VIJAYA PRECISION DIES .NO:79/A, KRS ROAD,METAGALLI,MYSORE-16</t>
  </si>
  <si>
    <t>DGS-52</t>
  </si>
  <si>
    <t>M/S.MEC - MAG (P) LTD, NO.46, KRS (HOTEL MAY FLOWER)ROAD,METAGALLI,MYSORE-16</t>
  </si>
  <si>
    <t>DGS-53</t>
  </si>
  <si>
    <t>M/S.BRIGADE ELEGANCE,NO.33, 1ST. CROSS, JAYALAKSHMIPURAM, MYSORE</t>
  </si>
  <si>
    <t>DGS-54</t>
  </si>
  <si>
    <t>M/S.MYSORE DATTA POLYMERS (P) LTD, NO.B-75, METAGALLI INDL.AREA INDL.AREA, KRS ROAD,MYSORE -16</t>
  </si>
  <si>
    <t>DGS-55</t>
  </si>
  <si>
    <t>M/S.PONA LAB ,NO.76,HEBBAL INDL.AREA, METAGALLI INDL.AREA, MYSORE - 16</t>
  </si>
  <si>
    <t>DGS-56</t>
  </si>
  <si>
    <t>M/S.RAMU ASSOCIATES, NO. 427/K,PART-2, HEBBAL INDL.AREA,MYSORE - 16</t>
  </si>
  <si>
    <t>DGS-57</t>
  </si>
  <si>
    <t>M/S.OMEGA ENGINEERS, NO.D-156, YADAVAGIRI INDL.AREA, MYSORE</t>
  </si>
  <si>
    <t>DGS-58</t>
  </si>
  <si>
    <t>M/S.R.K.INDUSTRIES, NO.68 - K, HOOTAGALLI INDL.AREA, MYSORE - 18</t>
  </si>
  <si>
    <t>DGS-59</t>
  </si>
  <si>
    <t>M/S.R.R.ENTERPRISES, NO.64- D4, HOOTAGALLI, INDL.AREA, MYSORE</t>
  </si>
  <si>
    <t>DGS-60</t>
  </si>
  <si>
    <t>M/S.MCI DEVELOPERS (P) LTD, NO.83, KALIDASA ROAD,JAYALAKSHMIPURAM, MYOSRE -12</t>
  </si>
  <si>
    <t>DGS-61</t>
  </si>
  <si>
    <t>M/S.SJCE (JSS) WOMENS HOSTEL, HOOTAGALLI,              MYSORE -18</t>
  </si>
  <si>
    <t>DGS-62</t>
  </si>
  <si>
    <t>M/S.RAYMONDS SHOP, NO.833, KANTHARAJA URS ROAD,MYSORE- 23</t>
  </si>
  <si>
    <t>DGS-63</t>
  </si>
  <si>
    <t>M/S.KOTAK MAHINDRA BANK LTD, NO.2912/1, KANTHARAJA URS ROAD,SARASWATHIPURAM, MYSORE-9</t>
  </si>
  <si>
    <t>DGS-64</t>
  </si>
  <si>
    <t>M/S.MAC MILLAN (I) LTD,NO.1016, PANCHAMANTRA ROAD, KUVEMPUNAGAR, MYSORE - 23</t>
  </si>
  <si>
    <t>DGS-65</t>
  </si>
  <si>
    <t>M/S.AXIS BANK LTD, S.V.RESIDENCY, VISHWAMANAVA DOUBLE ROAD,KUVEMPUNAGAR, MYSORE-23</t>
  </si>
  <si>
    <t>DGS-66</t>
  </si>
  <si>
    <t>M/S.PSR &amp; SONS, 1ST MAIN,NO.54, KANTHARAJAURS ROAD,SARASWATHIPURAM,MYSORE-9</t>
  </si>
  <si>
    <t>DGS-67</t>
  </si>
  <si>
    <t>SRI PATIL S, VASUDEV SERVICE STATION, NO:33, BELAVADI INDUSTRIALA AREA, MYSURU</t>
  </si>
  <si>
    <t>DGS-68</t>
  </si>
  <si>
    <t>M/S.S.A.PROPERTIES, NO.438, A &amp; B BLOCK,VISHWAMANAVA DOUBLE ROAD,KUVEMPUNAGAR, MYSORE-23</t>
  </si>
  <si>
    <t>DGS-69</t>
  </si>
  <si>
    <t>M/S.CHITRA APARTMENTS, NO.137 C.V.ROAD, YADAVAGIRI, MYSORE - 20</t>
  </si>
  <si>
    <t>DGS-70</t>
  </si>
  <si>
    <t>M/S SANKALAPA SAPHIRE APARTMENTS OWNERS ASSOIACTION, NO:2776, 5TH MAIN ROAD, V V MOHALLA, MYSORE</t>
  </si>
  <si>
    <t>DGS-71</t>
  </si>
  <si>
    <t>M/S.ORCHID COURT OWNERS ASSOCIATION,CRUCH ROAD,YADAVAGIRI,MYSORE - 20</t>
  </si>
  <si>
    <t>DGS-72</t>
  </si>
  <si>
    <t>M/S.BRIDGE REGAL APARTMENT OWNERS ASSOCIATION, NO.2910/D7, 3RD MAIN,V.V.MOHALLA,MYSORE -20</t>
  </si>
  <si>
    <t>DGS-73</t>
  </si>
  <si>
    <t>SRI.M.B.NAGAKUMAR, M/S.PREMIER RICH WOOD, NO.2270/1, CHITRARANJAN MAHAL JAYALAKSHMIPURAM,MYSORE-12</t>
  </si>
  <si>
    <t>DGS-74</t>
  </si>
  <si>
    <t>M/S.SANKALPA CHITANYA APART OWNERS ASSOCIATION, NO.507, VISHWAMANAVA DOUBLE ROAD,KUVEMPUNAGAR, MYSORE-23</t>
  </si>
  <si>
    <t>DGS-75</t>
  </si>
  <si>
    <t>M/S.NAGARJUNA PRINCESS MANOR APARTMENT OWNERS ASSOCIATION,NO.2628/D-2, V.V.MOHALLA,MYSORE-20</t>
  </si>
  <si>
    <t>DGS-76</t>
  </si>
  <si>
    <t>M/S.PRAMUR DAFFODILS,NO.28/1,1ST CROSS,15TH MAIN,JAYALAKSHMIPURAM,MYSORE-12</t>
  </si>
  <si>
    <t>DGS-77</t>
  </si>
  <si>
    <t>M/S.BRIDGE PARKWAY, NO.2636,2ND MAIN, V.V.MOHALLA,MYSORE-20</t>
  </si>
  <si>
    <t>DGS-78</t>
  </si>
  <si>
    <t>M/S.SANKALPA ORCHID, NO.2961, NEW NO.23, 5TH MAIN ROAD,V.V.MOHALLA,MYSORE-20</t>
  </si>
  <si>
    <t>DGS-79</t>
  </si>
  <si>
    <t>M/S.LAKSHMI MODREN RICE MILL, HUYIGOWDANAHALLI,HUNSUR TQ</t>
  </si>
  <si>
    <t>DGS-80</t>
  </si>
  <si>
    <t>M/S VENKATESHWAR MODREN RICE MILL, HONNENAHALLI, HUNSUR TALUQ</t>
  </si>
  <si>
    <t>DGS-81</t>
  </si>
  <si>
    <t>M/S.SRI.MARUTHI RICE MILL, RATNAPURI,HUNSUR TQ</t>
  </si>
  <si>
    <t>DGS-82</t>
  </si>
  <si>
    <t>M/S SRI BASAVESHWARA RICE MILL, HARAVE, HUNSUR TALUQ</t>
  </si>
  <si>
    <t>DGS-83</t>
  </si>
  <si>
    <t>M/S.SIDDALINGESHAWARA RICE MILL, HUNDIMALA,HUNSUR TQ</t>
  </si>
  <si>
    <t>DGS-84</t>
  </si>
  <si>
    <t>M/S.SIDDALINGESHAWARA RICE MILL, RATNAPURI,HUNSUR TQ</t>
  </si>
  <si>
    <t>DGS-85</t>
  </si>
  <si>
    <t>SHAMBULINGESHWARA RICE MILL, HARAVE, HUSNUR TALUQ</t>
  </si>
  <si>
    <t>DGS-86</t>
  </si>
  <si>
    <t>M/S ICICI BANK LTD, KALIDASA ROAD, MYSORE-2</t>
  </si>
  <si>
    <t>DGS-87</t>
  </si>
  <si>
    <t>M/S.SRI.SHIVA INDUSTRIES GEJJEAIAHNAVADDARAHUNDI,HUNSUR TQ</t>
  </si>
  <si>
    <t>DGS-88</t>
  </si>
  <si>
    <t>M/S.SRI.LAKSHMI RICE MILL, HOMMGARAHALLI,     H.D.KOTE TQ</t>
  </si>
  <si>
    <t>DGS-89</t>
  </si>
  <si>
    <t>M/S THE MANAGER,RUCHI SOYA INDUSTRIES , NO :501, CHITRABANU ROAD, A &amp; B BLOCK, KUVEMPUNAGAR, MYSURU DG AT BEECHANAHALLI PAM FARM</t>
  </si>
  <si>
    <t>DGS-90</t>
  </si>
  <si>
    <t>M/S.MUSTHAFA MODREN RICE BINNY MILL,BERYA, K.R.NAGAR TQ</t>
  </si>
  <si>
    <t>DGS-91</t>
  </si>
  <si>
    <t>M/S.SHAMBULINEGESHWARA RICE MILL,BERYA,            K.R.NAGAR TQ</t>
  </si>
  <si>
    <t>DGS-92</t>
  </si>
  <si>
    <t>M/S.ADINARAYANA RICE MILL, CHENAMGERE VILLAGE,K.R.NAGAR TQ</t>
  </si>
  <si>
    <t>DGS-93</t>
  </si>
  <si>
    <t>M/S.H.K.G.N.SAW MILL, BERYA, K.R.NAGAR TQ</t>
  </si>
  <si>
    <t>DGS-94</t>
  </si>
  <si>
    <t>M/S.SHATHINATH RICE MILL, HAMPAPURA, K.R.NAGAR TQ</t>
  </si>
  <si>
    <t>DGS-95</t>
  </si>
  <si>
    <t>M/S.RAZKIYA RICE MILL, BERYA, K.R.NAGAR TQ</t>
  </si>
  <si>
    <t>DGS-96</t>
  </si>
  <si>
    <t>M/S.SRIKANTEHWARA MODREN RICE MILL, MANCHANAHALLI, K.R.NAGAR TQ</t>
  </si>
  <si>
    <t>DGS-97</t>
  </si>
  <si>
    <t>M/S.CAFE COFFE DAY, KAMPLAPURA, PERIYAPATNA TQ</t>
  </si>
  <si>
    <t>DGS-98</t>
  </si>
  <si>
    <t>M/S.RAI SONS BREEDERS, BREEDING FARM &amp; HATCHRIES, BENAGAL, PERIYAPATNA TQ</t>
  </si>
  <si>
    <t>DGS-99</t>
  </si>
  <si>
    <t>M/S.SER JEY DRATSANG SERA MONASTIC UNIVERSITY,BYLAKUPPE, PRIYAPATNA TQ</t>
  </si>
  <si>
    <t>DGS-100</t>
  </si>
  <si>
    <t>M/S.SERETHE MONASTRY,SERALAMA CAMP,BYLAKUPPE,PERIYAPATANA TQ</t>
  </si>
  <si>
    <t>DGS-101</t>
  </si>
  <si>
    <t>AGASTHAYA COFFE CURING WORKK, MALLINATHA PURA, P P ATNA TALUQ</t>
  </si>
  <si>
    <t>DGS-102</t>
  </si>
  <si>
    <t>M/S.GANGADHARESWARA BINNY RICE MILL,SANGASHETTYHALLI,PERIYAPATNA TQ</t>
  </si>
  <si>
    <t>DGS-104</t>
  </si>
  <si>
    <t>M/S.SRI.MALIMAHADESHWARA SWAMY RICE MILL,PERIYAPATNA TQ</t>
  </si>
  <si>
    <t>DGS-105</t>
  </si>
  <si>
    <t>M/S.PENOR RIN POCHE CHARITY FOUNDATION, BYLAKUPPE, PERIYAPATNA TQ</t>
  </si>
  <si>
    <t>DGS-106</t>
  </si>
  <si>
    <t>M/S.SRI.KODILINGESHWARA RICE MILL,KANAGAL,       PERIYAPATNA TQ</t>
  </si>
  <si>
    <t>DGS-107</t>
  </si>
  <si>
    <t>M/S.TIBETEN FEEDS, B.M.ROAD,BYLAKUPPE,  PERIYAPATNA TQ</t>
  </si>
  <si>
    <t>DGS-108</t>
  </si>
  <si>
    <t>MANAGER,RELIANCE WEB STORES , NO:2813, 10TH CROSS, KALIDASA ROAD, VV MOHALLA, MYSUUR</t>
  </si>
  <si>
    <t>DGS-109</t>
  </si>
  <si>
    <t>M/S.PNG ASSOCIATES,NO.28, 4TH MAIN 3RD BLOCK,J.L.PURAM,MYSORE-12(GOOD TOUCH MAINSION APARTMENT)</t>
  </si>
  <si>
    <t>DGS-110</t>
  </si>
  <si>
    <t>M/S HINDUSTAN SPRING MANUFATURING CO LTD, NO.C11-112,YADAVAGIRI I/A,MYSORE</t>
  </si>
  <si>
    <t>DGS-112</t>
  </si>
  <si>
    <t>M/S.INCHAMATIC GEARS(P) LTD,NO.C-15,KSSIDC I/A, METAGALLI, MYSORE-16</t>
  </si>
  <si>
    <t>DGS-114</t>
  </si>
  <si>
    <t>M/S.UGAMA ENTERPRISES, NO.265-P, HEBBAL I/A, MYSORE-18</t>
  </si>
  <si>
    <t>DGS-115</t>
  </si>
  <si>
    <t>M/S CAFÉ CAFFEE DAY NO:2813, 10TH CROSS, KALIDASA ROAD, VV MOHALLA, MYSORE-2</t>
  </si>
  <si>
    <t>DGS-116</t>
  </si>
  <si>
    <t>M/S GREEN LEAF FOOD COURT NO:2813, 10TH CROSS, KALIDASA ROAD, VV MOHALLA, MYSORE</t>
  </si>
  <si>
    <t>DGS-117</t>
  </si>
  <si>
    <t>M/S RELIANCE RETAIL LTD, NO:86/3A, PANCHAVATI CIRCLE, KALIDASA ROAD, JL PURAM MYSORE-12</t>
  </si>
  <si>
    <t>DGS-118</t>
  </si>
  <si>
    <t>M/S RELIANCE VISION, EXPRESS PVT LTD, NO:661, GROUND FLOOR VISHWAMANAVA DOUBLE ROAD, SS PURAM, MYSORE-9</t>
  </si>
  <si>
    <t>DGS-119</t>
  </si>
  <si>
    <t>M/S SHOBHITH DEVELOPERS, MADHUVANA NO:17, BRUNDHAVAN NAGAR KRS ROAD, MYSORE-15</t>
  </si>
  <si>
    <t>DGS-120</t>
  </si>
  <si>
    <t>M/S RLB ENTERPRISES, NO:66K, HOOTGALLI I/A,          MYSORE-18</t>
  </si>
  <si>
    <t>DGS-121</t>
  </si>
  <si>
    <t>M/S SRIBHAVASAR, KSHATRIYA MANDALI CA NO:15A, BLOCK LAYOUT VIJAYANAGAR 3RD STAGE, MYSORE-17</t>
  </si>
  <si>
    <t>DGS-122</t>
  </si>
  <si>
    <t>M/S SUMUKA ENGG, NO:274/D HEBBAL I/A, MYSORE-18</t>
  </si>
  <si>
    <t>DGS-123</t>
  </si>
  <si>
    <t>M/S DHANALAXMI BANK, GROUND FLOOR, NO:14, 4TH MAIN, 8TH CROSS, KAMAKSHI HOSPITAL ROAD, SS PURAM MYSORE-9</t>
  </si>
  <si>
    <t>DGS-124</t>
  </si>
  <si>
    <t>M/S SAMPOORANA FARMS, KM HALLI MYSORE</t>
  </si>
  <si>
    <t>DGS-125</t>
  </si>
  <si>
    <t>M/S SARATHI ENGINEERIING WORKS NO:65,-F3-F4, 2ND MAIN, 3RD CROSS, HOOTAGALLI I/A. MYSORE-18</t>
  </si>
  <si>
    <t>DGS-126</t>
  </si>
  <si>
    <t xml:space="preserve">M/S SRI BAHUBALI MADREN RICE MILL, SALIGRAMA KRS NAGAR </t>
  </si>
  <si>
    <t>DGS-128</t>
  </si>
  <si>
    <t>M/S POMRA KHANGSTEN CULTURAL INSTITUTION ASSOCITAION, MONASTIC UNIVERSITY BYLUKUPPE PP</t>
  </si>
  <si>
    <t>DGS-129</t>
  </si>
  <si>
    <t xml:space="preserve">M/S SRI NAJUDESHWAR RICE MILL, KESTUR KR NAGAR </t>
  </si>
  <si>
    <t>DGS-130</t>
  </si>
  <si>
    <t>M/S GJ ENGINEERING , NO:C81, METAGALLI I/A, MYSORE-16</t>
  </si>
  <si>
    <t>DGS-131</t>
  </si>
  <si>
    <t>SRI SRIKANTH DAS, NO:434, CONTOOUR ROAD, GOKULAM 3RD STAGE, DEVERAJ MOHALLA, MYSORE</t>
  </si>
  <si>
    <t>DGS-132</t>
  </si>
  <si>
    <t>SRI M N NAGARAJU, MNR ARCADE, NO: 106, 2ND STAGE, SRIRAMPURA, MYSORE</t>
  </si>
  <si>
    <t>DGS-133</t>
  </si>
  <si>
    <t>M/S RAJALAKSHMI APARTMENT, NO:D20, KALIDASA ROAD, JL PURAM MYSORE-12</t>
  </si>
  <si>
    <t>DGS-134</t>
  </si>
  <si>
    <t>THE SECRETARY,  PRCF INSTITUTE GOLDEN TEMPLE BYLAKUPPE PP-04</t>
  </si>
  <si>
    <t>DGS-135</t>
  </si>
  <si>
    <t>M/S SANKALPA DAFFODILS, VV MOHALLA, MYSORE-02</t>
  </si>
  <si>
    <t>DGS-136</t>
  </si>
  <si>
    <t>M/S THRISHUL ENGINEERING, NO:A8/1, CMT 2, I/E KRS ROAD, METAGALLI POST MYSORE</t>
  </si>
  <si>
    <t>DGS-137</t>
  </si>
  <si>
    <t>M/S SONA ELECTRICALS, NO:374, NEW KALIDASA ROAD, V NAGAR 1STAGE MYSORE-17</t>
  </si>
  <si>
    <t>DGS-138</t>
  </si>
  <si>
    <t>SRI SADIQ SHARIFF, M/S GEMSTAR PROPERTIES, NO:174/A, YADAVAGIRI 2ND MAIN ROAD, DEVARAJ MOHALLA, MYSORE</t>
  </si>
  <si>
    <t>DGS-139</t>
  </si>
  <si>
    <t>SRI N LOKESH, M/S SURAKSHA RESIDENCY, JN COMPLEX, NEAR AISHWARYA PETROL BUNK, HUNSUR MYSORE</t>
  </si>
  <si>
    <t>DGS-140</t>
  </si>
  <si>
    <t>THE MANAGER , M/S KSRTC WORK SHOP, KUVEMPUNAGAR DEPO, MYSORE</t>
  </si>
  <si>
    <t>DGS-141</t>
  </si>
  <si>
    <t>M/S S.M.R.GLORY, NO:02-A, 11TH MAIN, HEBBAL 1ST STAGE, MYSORE</t>
  </si>
  <si>
    <t>DGS-142</t>
  </si>
  <si>
    <t>M/S FOUR SQUARE IRIS APPARTMENT , NO:49/1, 1ST MAIN, YADAVAGIRI, MYSORE -20</t>
  </si>
  <si>
    <t>DGS-143</t>
  </si>
  <si>
    <t>M/S SRI V.SRIDHAR, M/S S.V.S.ENTERPRISES, NO:145, YADAVAGIRI I/A, MYSORE</t>
  </si>
  <si>
    <t>DGS-144</t>
  </si>
  <si>
    <t>M/S VIP INNOVATIVE SOLUTIONS, YADAVAGIRI I/A, MYSORE</t>
  </si>
  <si>
    <t>DGS-145</t>
  </si>
  <si>
    <t>M/S SRI VINAYAKA RICE MILL, SHANABOGANA VILLAGE, DODDAKAMARAVALLI POST, PERIYAPATNA TALUQ</t>
  </si>
  <si>
    <t>DGS-146</t>
  </si>
  <si>
    <t>SRI NANJUNDESHWARA RICE MILL, SULE KOTE, PERIYAPATNA, MYSORE</t>
  </si>
  <si>
    <t>DGS-147</t>
  </si>
  <si>
    <t>M/s THOUGHT FOCUS INFORMATION TECHNOLOGIES PVT LTD., SITE NO:7, DOOR NO:2912, NEW NO:CH 57, NEW KHANTHARAJ URS ROAD, MYSURU</t>
  </si>
  <si>
    <t>DGS-148</t>
  </si>
  <si>
    <t>SRI RAVI KUMAR, NO:1353, MARYUTHI COMPLEX, 13TH CROSS, NEAR WATER TANK, 2ND MAIN, VIJAYANAGAR 2ND STAGE, MYSURU</t>
  </si>
  <si>
    <t>DGS-149</t>
  </si>
  <si>
    <t>M/S P.C.P.ELECTRONICS PVT LTD, NO:191, HEBBAL I/A, MYSORE</t>
  </si>
  <si>
    <t>DGS-150</t>
  </si>
  <si>
    <t>M/S RENISSANCE SUGAMA, NO:27, 2ND MAIN, V.V.MOHALLA, OPP NIRMALA CONVENT, MYSORE</t>
  </si>
  <si>
    <t>DGS-151</t>
  </si>
  <si>
    <t>M/S MARUTHI FARM, NO:105-122/3, GOLLANBEEDU, HAMPAPURA HOBLI, H.D.KOTE TALUQ (C/O NO:314, 10TH CROSS, A1 BLOCK, 3RD STAGE, VIJAYANAGAR, MYSURU-17)</t>
  </si>
  <si>
    <t>DGS-152</t>
  </si>
  <si>
    <t>M/S KAYNES TECHNOLOGY PVT LTD, NO:3391, HEBBAL I/A, MYSORE</t>
  </si>
  <si>
    <t>DGS-153</t>
  </si>
  <si>
    <t>M/S SRI NANJUNDESHWARA RICE MILL, KRISHNAPURA (DODDEKOPPLU), HUNSUR TLAUQ</t>
  </si>
  <si>
    <t>DGS-154</t>
  </si>
  <si>
    <t>M/S VIJAYALAXMI WOOD INDUSTRIES, K.R.NAGAR ROAD, HUNSUR</t>
  </si>
  <si>
    <t>DGS-155</t>
  </si>
  <si>
    <t>M/S KALPATHARU, NO-U-76, HOOTAGALLI I/A, MYSORE</t>
  </si>
  <si>
    <t>DGS-156</t>
  </si>
  <si>
    <t>M/S HARSHA HOSPITAL, KUVEMPUNAGAR DOUBLE ROAD, MYSORE-23</t>
  </si>
  <si>
    <t>DGS-157</t>
  </si>
  <si>
    <t>M/S THE DIRECTOR, SOS TIBETEIAN CHILDREN VILLAGE, BYLAKUPPE</t>
  </si>
  <si>
    <t>DGS-158</t>
  </si>
  <si>
    <t>SRI C.RAVI , NO:3073/1, NEW NO: 04, SITE NO:63, VIVEKANANDA ROAD, YADAVAGIRI , DEVERAJA MOHALLA, MYSORE</t>
  </si>
  <si>
    <t>DGS-159</t>
  </si>
  <si>
    <t>M/S R.A.FITNESS SOLUTIONS(P) LTD, NO:1, 1ST &amp; 2ND FLOOR, GOKULAM ROAD, J.L.PURAM, MYSORE-12</t>
  </si>
  <si>
    <t>DGS-160</t>
  </si>
  <si>
    <t>M/S SRI P.S.REDDY, NO:2826, 10TH CROSS, V.V.MOHALLA, MYSORE-2</t>
  </si>
  <si>
    <t>DGS-161</t>
  </si>
  <si>
    <t>M/S N.RANGARAO &amp; SON'S, NO: 145/1, 146/1, SRIRAMPURA , MANANDAVADI ROAD, MYSORE</t>
  </si>
  <si>
    <t>DGS-162</t>
  </si>
  <si>
    <t>M/S VIVEKA SOCIAL CLUB, SRIRAMPURA, 2ND STAGE, SBM COLONY, MYSORE -8</t>
  </si>
  <si>
    <t>DGS-163</t>
  </si>
  <si>
    <t>M/S LAJAVANTHI SUDHANAVA, NO:4, AYYAJAYYANAHUNDI, DATAGALLI, MYSORE -22</t>
  </si>
  <si>
    <t>DGS-164</t>
  </si>
  <si>
    <t>SRI GOPAL SWAMY, NO:2996/B-2996/1, 7TH CROSS, KALIDASA ROAD, V V MOHALLA, MYSORE</t>
  </si>
  <si>
    <t>DGS-165</t>
  </si>
  <si>
    <t>M/S HALDEN VENTURERS , NO:42, KALIDASA ROAD, ASHRAM ROAD, MYSORE-570002</t>
  </si>
  <si>
    <t>DGS-166</t>
  </si>
  <si>
    <t>M/S VIOM NETWORKS LTD, NO: 2742/1A, NEW NO: D5/A, 5TH MAIN ROAD, V.V.PURAM, MYSORE02</t>
  </si>
  <si>
    <t>DGS-167</t>
  </si>
  <si>
    <t>M/S SARSAWATHI CONVENTION HALL, HOOTAGALLI, MYSORE</t>
  </si>
  <si>
    <t>DGS-168</t>
  </si>
  <si>
    <t>SRI VASAVI BOARDS, SY.NO:254/1, 254/9, BASALAPURA GATE, KAMPALAPURA, PERIYAPATNA TALUQ</t>
  </si>
  <si>
    <t>DGS-169</t>
  </si>
  <si>
    <t>THE MANAGING TRUSTEE, DIVYA ROOPA KALYANA MANTAPA, SITE NO:13, VIJAYANAGAR 2ND STAGE,MYSORE</t>
  </si>
  <si>
    <t>DGS-170</t>
  </si>
  <si>
    <t>M/S TRIPHASE PHARMACEUTICALS , NO: 429, HEBBAL INDUSTRIALA AREA, METAGALLI INDUSTRIAL AREA, MYSORE</t>
  </si>
  <si>
    <t>DGS-172</t>
  </si>
  <si>
    <t>SHASHWATI PLASTICS,NO: 97/C, BELAGOLA  INDUSTRIAL AREA, MYSORE-16.</t>
  </si>
  <si>
    <t>DGS-173</t>
  </si>
  <si>
    <t>SRI BALAJI SRINIVASAN, NO:3995/6, 9TH MAIN ROAD, KANAKADASA NAGAR, DATAGALLI 3RD STAGE, MYSORE</t>
  </si>
  <si>
    <t>DGS-174</t>
  </si>
  <si>
    <t xml:space="preserve">M/S S.S..SAW MILL, OLD NO: 1047/1, NEW NO: 1669, 1049/1671/4, OLD MC ROAD, HUNSUR TOWN, </t>
  </si>
  <si>
    <t>DGS-175</t>
  </si>
  <si>
    <t>M/S SHANTINEKETHAN HOUSING FOUNDADTIONS, NO:140, FIRST MAIN ROAD, YADAVAGIRI, MYSORE</t>
  </si>
  <si>
    <t>DGS-176</t>
  </si>
  <si>
    <t>M/S BALAJAI AUTOMOBILES , PALACE HONDA , SARASWATHIPURAM, MYSORE C/O NEW MUSLIUM HOSTEL</t>
  </si>
  <si>
    <t>DGS-177</t>
  </si>
  <si>
    <t>M/S SKILL TECH ENGINEERS &amp; CONTRACTORS PVT LTD, C/O NEW MUSLIUM HOSTEL, ?NO:2904, CH-97, 2ND FLOOR, 1ST MAIN ROAD, NEW KANATAHRAJAURS ROAD, MYSORE</t>
  </si>
  <si>
    <t>DGS-178</t>
  </si>
  <si>
    <t>M/S P S REDDY , NO:76, BLOCK-2, 5TH MAIN, V V MOHALLA, MYSORE</t>
  </si>
  <si>
    <t>DGS-179</t>
  </si>
  <si>
    <t>M/S SANKALPA PEARL, NO:2984, 3RD MAIN ROAD, V V MOHALLA, MYSORE</t>
  </si>
  <si>
    <t>DGS-180</t>
  </si>
  <si>
    <t>M/S THE SECREATRY, DZONGAR CHODE COLLEGE, MAHAYAN BUDDHIST CULTURAL ASSOCIATION, GURUPURA, MYSORE DISTRICT</t>
  </si>
  <si>
    <t>DGS-181</t>
  </si>
  <si>
    <t>M/S BANDANTHAMMA KALAMMA TEMPLE TRUST, NEW KANTHARAJA URS ROAD, K G KOPPALU, KUVEMPNAGAR, MYSORE( TEMPLE)</t>
  </si>
  <si>
    <t>DGS-182</t>
  </si>
  <si>
    <t>M/S SPRITUAL PRODUCTS (P) LTD, N0: C9 &amp; C10, YADAVAGIRI INDIUSTRIALA AREA, MYSORE</t>
  </si>
  <si>
    <t>DGS-183</t>
  </si>
  <si>
    <t>THE PRINCIPAL, M/S GYUDMEND /MONASTIC SCHOOL FOR HIGHER STUDIES AND PRACTISE IN SUTRA AND TANTRA, GURUPURA, HUNSUR TALUQ</t>
  </si>
  <si>
    <t>DGS-184</t>
  </si>
  <si>
    <t>M/S PAKV ACHARYA CHARITABLE TRUST, DATAGALLI 2ND STAGE, MYSORE</t>
  </si>
  <si>
    <t>DGS-185</t>
  </si>
  <si>
    <t>M/S ADVAITH MOTORS PVT LTD, ADAVITH JCB, NO:363, HEBBAL I/A, MYSORE</t>
  </si>
  <si>
    <t>DGS-186</t>
  </si>
  <si>
    <t>M/S SRI C K SUBBAIAH &amp; OTHERS , NO:421, NEW NO: CH-17, 11TH MAIN, 1ST CROSS, SARSWATHIPURAM, MYSORE</t>
  </si>
  <si>
    <t>DGS-187</t>
  </si>
  <si>
    <t>SRI B LOKESH, NO: 377/4, M/S SOCIAL WELFARE AND HOUSING CO-OPERATIVE SOCIETY LTF, NIVEIDTHA NAGAR, MYSORE</t>
  </si>
  <si>
    <t>DGS-188</t>
  </si>
  <si>
    <t>M/S G T ENTERPRISES, G T TOWERS, NO:6 &amp; 7, KSSIDC I/A, HEBBAL , MYSORE-16</t>
  </si>
  <si>
    <t>DGS-189</t>
  </si>
  <si>
    <t>M/S TRINETRA SUPER RETAIL PVT LTD, NO:771, GROUND FLOOR, KALIDASA ROAD, 1ST STAGE, VIJAYANAGAR, MYSURU</t>
  </si>
  <si>
    <t>DGS-190</t>
  </si>
  <si>
    <t>SMT PUSHPA GANAPATHI , NO:123, 3RD STAGE, GOKULAM, MYSORE</t>
  </si>
  <si>
    <t>DGS-191</t>
  </si>
  <si>
    <t>M/S SHREE ASHIRWAD , NO:B145, HEBBAL INDUSTRILA ESTATE, MYSORE-16</t>
  </si>
  <si>
    <t>DGS-192</t>
  </si>
  <si>
    <t>M/S SERAMEY DRASTANG UNIFIED FOOD FUND , SERS MONASTIC UNIVERSITY, BYLAKUPPE VILLAGE, PERIYAPATNA TALUQ</t>
  </si>
  <si>
    <t>DGS-193</t>
  </si>
  <si>
    <t>M/S   SERAMEY SOCIUAL SERVICE SOCIETY, SERA MONASTIC UNIVERSITY , BYLAKUPPE VILLAGE, PERIYAPATN ATALUQ</t>
  </si>
  <si>
    <t>DGS-194</t>
  </si>
  <si>
    <t>M/SDIVISONAL CONTROLLER , KSRTC MCTD, VIJAYANAGAR 4TH STAGE, MYSORE</t>
  </si>
  <si>
    <t>DGS-195</t>
  </si>
  <si>
    <t>M/S VALUE DESIGN BUILD PVT LTD, "VDB MINT" , NO: 19/2, HT ROAD, DATAGLLI, RAMAKRISHNA NAGAR, MYSORE</t>
  </si>
  <si>
    <t>DGS-196</t>
  </si>
  <si>
    <t>M/S H P VENTURERS (SNAP FITNESS), CA NO:1, NEW KANTHRAJAURS ROAD, KUVEMPUNAGAR, MYSORE</t>
  </si>
  <si>
    <t>DGS-197</t>
  </si>
  <si>
    <t>M/S  SUN REALITY DEVELOPERS , ABODHAYA APPARTMENTS,  KERGALLI, MYSORE</t>
  </si>
  <si>
    <t>DGS-198</t>
  </si>
  <si>
    <t>M/S WORTHY ENGINEERING , NO:19/1A, HOOTAGALLI I/A, BELAVADI POST, MYSORE</t>
  </si>
  <si>
    <t>DGS-199</t>
  </si>
  <si>
    <t>THE SECREATRY, VIDYAVARDHAKA SANGAH,BOYS HOSTEL, MYSORE</t>
  </si>
  <si>
    <t>DGS-200</t>
  </si>
  <si>
    <t>M/S SANKALPA DIVYA ROOPA, ADIPAMPA ROAD, V V MOHALLA, MYSORE</t>
  </si>
  <si>
    <t>DGS-201</t>
  </si>
  <si>
    <t>SMT  SANDHYA RANI , NO: 1293, G &amp; H BLOCK, KUVEMPUNAGAR, MYSURU</t>
  </si>
  <si>
    <t>DGS-202</t>
  </si>
  <si>
    <t>M/S ARADHYA CONCRETE PRODUCTS,MYSORE .</t>
  </si>
  <si>
    <t>DGS-203</t>
  </si>
  <si>
    <t>M/S SRI LAXMI VENKATARAMANASWAMY TEMPLE TRUST,V.V.MOHALLA, MYSORE</t>
  </si>
  <si>
    <t>DGS-204</t>
  </si>
  <si>
    <t>M/S SOFTWARE PARADIGMS PVT LTD, GOKULAM MAIN ROAD, NO.1-27/A2, MYSORE</t>
  </si>
  <si>
    <t>DGS-205</t>
  </si>
  <si>
    <t>M/S BHARATH PRECISION GEARS,C-14,KSSIDC I/A,METAGALLI ,MYSORE</t>
  </si>
  <si>
    <t>DGS-206</t>
  </si>
  <si>
    <t>M/S LIC OF INDIA, 2ND FLOOR, SBM REGIUONAL OFFICE LTD, NEAR MARUTHI TEMPLE, THONACHIKOPPAL, MYSORE-9</t>
  </si>
  <si>
    <t>DGS-207</t>
  </si>
  <si>
    <t>M/S LIC OF INDIA,SARASWATHIPURAM ,MYSORE</t>
  </si>
  <si>
    <t>DGS-208</t>
  </si>
  <si>
    <t>M/S T.C.C.CHARIATBLE ISTITUITON,NO.17/1,PRINCESS (CHANDRODAYA EYE HOSPITAL) ROAD,(K.R.S.ROAD),V.V.PURAM,YADAVAGIRI ,MYSORE</t>
  </si>
  <si>
    <t>DGS-209</t>
  </si>
  <si>
    <t>M/S RAGHUNATH EMERALD ENCLAVE,BELAVADI POST,MYSORE</t>
  </si>
  <si>
    <t>DGS-210</t>
  </si>
  <si>
    <t>M/S SUPREME PLASTICIZERS , NO:115, METAGALLI I/A, MYSSORE</t>
  </si>
  <si>
    <t>DGS-211</t>
  </si>
  <si>
    <t>M/S TSOTHE KHANGSAR HOSPITAL,BYLAKUPPE,PERIYAPATNA TQ</t>
  </si>
  <si>
    <t>DGS-212</t>
  </si>
  <si>
    <t>M/S SERAGE HEALTH CARE COMMITTEE,BYLAKUPPE, PERIYAPATNA TQ</t>
  </si>
  <si>
    <t>DGS-213</t>
  </si>
  <si>
    <t>M/S SERMAY SOCIAL SERVICE,BYLAKUPPE,PERIYAPATNA TQ</t>
  </si>
  <si>
    <t>DGS-214</t>
  </si>
  <si>
    <t>M/S KALPATHARU FARMS ,SURVEY NO.55,MARIKYTHANAHALLI POST,MYSORE-17</t>
  </si>
  <si>
    <t>DGS-215</t>
  </si>
  <si>
    <t>SOURCE HUB INDIA PVT LTD, NO: 11, 2ND FLOOR, E &amp; F BLOCK, UDAYARAVI ROAD, KUVMPUNAGAR, MYSORE-23</t>
  </si>
  <si>
    <t>DGS-216</t>
  </si>
  <si>
    <t>M/S CHAMUNDI SPUN CONCRETE PIPE CO PVT LTD,MYSORE-MERCARA ROAD,HINKAL, MYSORE.</t>
  </si>
  <si>
    <t>DGS-218</t>
  </si>
  <si>
    <t>M/S SV3 VASCULAR TECHNOLOGIES PVT LTD, NO:229A, HEBBAL I/A, MYSORE</t>
  </si>
  <si>
    <t>DGS-219</t>
  </si>
  <si>
    <t>M/S PERFECT INDUSTRIES LTD, B7, METAGALLI I/A, MYSORE</t>
  </si>
  <si>
    <t>DGS-220</t>
  </si>
  <si>
    <t xml:space="preserve">M/S RELIANCE INFOCOM LTD, NO: 4, K.R.NAGAR TALUK,  </t>
  </si>
  <si>
    <t>DGS-221</t>
  </si>
  <si>
    <t>M/S KSRTC BUS DEPOT,HUNSUR TALUK</t>
  </si>
  <si>
    <t>DGS-222</t>
  </si>
  <si>
    <t>M/S VASAVI WOOD INDUSTRIES ,HUNSUR TQ</t>
  </si>
  <si>
    <t>DGS-223</t>
  </si>
  <si>
    <t>M/S VEERABHADRESHWARA SAW MILL,RATNAPURI,HUNSURTQ</t>
  </si>
  <si>
    <t>DGS-224</t>
  </si>
  <si>
    <t>M/S LIC OF INDIA, HUNSUR BRANCH, HUNSUR</t>
  </si>
  <si>
    <t>DGS-225</t>
  </si>
  <si>
    <t>M/S USHA TIMBERS &amp; SAW MILL ,B.M.ROAD, HUNSUR TQ</t>
  </si>
  <si>
    <t>DGS-226</t>
  </si>
  <si>
    <t>M/S L.I.C OF INDIA,K.R.NAGARA TQ</t>
  </si>
  <si>
    <t>DGS-227</t>
  </si>
  <si>
    <t>M/S KOHINOOR  SAW MILL,BHERYA VILLAGE,K.R.NAGAR TQ</t>
  </si>
  <si>
    <t>DGS-228</t>
  </si>
  <si>
    <t>M/S MAHADESHWARASWAMY RICE MILL, SANTHEPETE PP T</t>
  </si>
  <si>
    <t>DGS-229</t>
  </si>
  <si>
    <t>M/S G.K.VALVE &amp; CO, NO.CH-51,KANTHARAJ URS ROAD,SARASWATHIPURAM ,MYSORE</t>
  </si>
  <si>
    <t>DGS-230</t>
  </si>
  <si>
    <t>M/S JYOTHI ENGINEERING ,C-135,INDUSTRIAL ESTATE, HEBBAL ,MYSORE</t>
  </si>
  <si>
    <t>DGS-231</t>
  </si>
  <si>
    <t>M/S SECRETARY, ZONGKAR CHOEDE MONSTARY TRL SETTLEMENT,GURUPURA,HUNSUR TQ</t>
  </si>
  <si>
    <t>DGS-232</t>
  </si>
  <si>
    <t>M/S THEOREM INDIA LTD, NO:316, PART-1, 317-PARTY, HEBBAL I/A, MYSORE</t>
  </si>
  <si>
    <t>DGS-233</t>
  </si>
  <si>
    <t>M/S BRINDAVAN SOFT DRINKS ,NO.97A,HEBBAL,BELAGOLA I/A,MYSORE</t>
  </si>
  <si>
    <t>DGS-234</t>
  </si>
  <si>
    <t>M/S URS KAR SERVICE CENTRE(P) LTD,NO.440,HEBBAL I/A,MYSORE</t>
  </si>
  <si>
    <t>DGS-235</t>
  </si>
  <si>
    <t>M/S DOMINO'S PIZZA (I) LTD,LEELAVATHI GIRI,NO.2951/1,V.V.MOHALLA ,MYSORE</t>
  </si>
  <si>
    <t>DGS-236</t>
  </si>
  <si>
    <t>M/S ASPIRE COMMUNICATIONS PVT LTD, NO.C1-64,HOOTAGALLI I/A,MYSORE</t>
  </si>
  <si>
    <t>DGS-237</t>
  </si>
  <si>
    <t>M/S R.R.FINECHEM,NO.68-H,HOOTAGALLI, MYSORE</t>
  </si>
  <si>
    <t>DGS-238</t>
  </si>
  <si>
    <t>M/S HERITAGE CLUB, NO.274-C,3RD STAGE,VIJAYANAGARA, MYSORE</t>
  </si>
  <si>
    <t>DGS-239</t>
  </si>
  <si>
    <t>M/S  ANUBHAV UDYOG,K-64,HOOTAGALLI,MYSORE</t>
  </si>
  <si>
    <t>DGS-240</t>
  </si>
  <si>
    <t>SRI MANISH PATEL, SRI BHAGATH INDUSTRIES, NO:27, KIADB INDUSTRIAL AREA, HOOTAGALLI, MYSURU</t>
  </si>
  <si>
    <t>DGS-241</t>
  </si>
  <si>
    <t>M/S PEENYA INDUSTRIAL GASES (P) LTD.,PLOT NO:74B &amp; 74C,HOOTAGALI INDUSTRIAL AREA,MYSORE</t>
  </si>
  <si>
    <t>DGS-243</t>
  </si>
  <si>
    <t>M/S SDM KALYANA MANTAP,J.L.PURAM,MYSORE</t>
  </si>
  <si>
    <t>DGS-244</t>
  </si>
  <si>
    <t>M/S SERMAY DRASTSANG CULTURAL SOCIETY,BYLAKUPPE,PERIYAPATNA TQ</t>
  </si>
  <si>
    <t>DGS-245</t>
  </si>
  <si>
    <t>THE SECREATRY,VIDYAVARDHAKA SANGHA (REG), DEPARTMENT OF BUSINESS ADMINISTRATION, GOKULAM 3R STAGE, MYSURU</t>
  </si>
  <si>
    <t>DGS-247</t>
  </si>
  <si>
    <t>M/S NIRMAL AQUA MINERALS, NO.4,GUDDENAHALLI,KOPPA,PERIYAPATNA TQ</t>
  </si>
  <si>
    <t>DGS-248</t>
  </si>
  <si>
    <t>M/S ST.MARY'S COMMUNITY HEALTH CARE,H.D.KOTE,MYSORE</t>
  </si>
  <si>
    <t>DGS-249</t>
  </si>
  <si>
    <t>M/S PENOR RINPOCHE CHARITY FOUNDATION,NYINGMAPA MONSTERY,BYLAKUPPA,PERIYAPATNA TQ</t>
  </si>
  <si>
    <t>DGS-253</t>
  </si>
  <si>
    <t>M/S ICICI  BANK LTD, NEAR SOMANI COLLEGE, KUVEMPUNAGARA , MYSORE</t>
  </si>
  <si>
    <t>DGS-254</t>
  </si>
  <si>
    <t>M/S GREEN TRENDS, NO.1833,               KUVEMPUNAGARA , ADHICHUNCHANAGIRI ROAD, MYSORE</t>
  </si>
  <si>
    <t>DGS-255</t>
  </si>
  <si>
    <t>M/S BHAGAVAN INDUSTRIES,NO.6461,HOOTGALLI I/A,MYSORE</t>
  </si>
  <si>
    <t>DGS-256</t>
  </si>
  <si>
    <t>M/S DYUTHI MOTORS(P) LTD., NO:38,NEXT TO RAMANJANEYA TEMPLE,MANSAGANGOTHRI HUNSUR ROAD,MYSORE.</t>
  </si>
  <si>
    <t>DGS-257</t>
  </si>
  <si>
    <t>M/S S.R.K.SAW MILL,GAVADGERE VILLAGE   ,HUNSUR TQ MYSORE</t>
  </si>
  <si>
    <t>DGS-258</t>
  </si>
  <si>
    <t>M/S GTL INFRASTRUCTURE LTD SY NO:3/3, VG DODDAMAROGOW DANAHALLI  MYSORE</t>
  </si>
  <si>
    <t>DGS-259</t>
  </si>
  <si>
    <t>M/S GTL INFRASTRUCTURE LTD SY KATHA  NO : 77, CHANKAL KAVAL PP TQ  MYSORE</t>
  </si>
  <si>
    <t>DGS-260</t>
  </si>
  <si>
    <t>M/S GTL INFRASTRUCTURE LTD SY NO 221/3A KATHA NO:954 NEAR POLICE STATION BETTADAPURA POST PP TQ MYSORE</t>
  </si>
  <si>
    <t>DGS-261</t>
  </si>
  <si>
    <t>M/S GTL INFRASTRUCTURE LTD NO 288/12,  MAKOD  PP TQ MYSORE</t>
  </si>
  <si>
    <t>DGS-262</t>
  </si>
  <si>
    <t>M/S GTL INFRASTRUCTURE LTD KITTUR  PP TQ MYSORE</t>
  </si>
  <si>
    <t>DGS-263</t>
  </si>
  <si>
    <t>M/S GTL INFRASTRUCTURE LTD NO:348/242/5 HOMMARAGAHALLI HD KOTE TQ MYSORE</t>
  </si>
  <si>
    <t>DGS-264</t>
  </si>
  <si>
    <t>M/S GTL INFRASTRUCTURE LTD ANTHARASANTE MM ROAD HD KOTE TQ MYSORE</t>
  </si>
  <si>
    <t>DGS-265</t>
  </si>
  <si>
    <t>M/S GTL INFRASTRUCTURE LTD SITE NO:680 HAMPAPURA NEAR RAILWAY STATION KR NAGAR TQ  MYSORE</t>
  </si>
  <si>
    <t>DGS-266</t>
  </si>
  <si>
    <t>M/S GTL INFRASTRUCTURE LTD HOSA AGRAHARA HOBLI BERIYA KR NAGAR   MYSORE</t>
  </si>
  <si>
    <t>DGS-267</t>
  </si>
  <si>
    <t>M/S GTL INFRASTRUCTURE LTD KESTUR KOPPAL KR NAGAR MYSORE</t>
  </si>
  <si>
    <t>DGS-268</t>
  </si>
  <si>
    <t>M/S GTL INFRASTRUCTURE LTDBANNIKOPPA HUNSUR TQ   MYSORE</t>
  </si>
  <si>
    <t>DGS-269</t>
  </si>
  <si>
    <t>M/S GTL INFRASTRUCTURE LTD SITE NO:141/5B, BELLIKERI VG, HUNSUR TQ  MYSORE</t>
  </si>
  <si>
    <t>DGS-270</t>
  </si>
  <si>
    <t>M/S GTL INFRASTRUCTURE LTD SITE NO:167, RATNAPURI HUNSUR TQ  MYSORE</t>
  </si>
  <si>
    <t>DGS-271</t>
  </si>
  <si>
    <t>M/S GTL INFRASTRUCTURE LTD SITE NO:38/73, SIDDHE GOWDA UYYIGODANAHALLI  HUNSUR TQ  MYSORE</t>
  </si>
  <si>
    <t>DGS-272</t>
  </si>
  <si>
    <t>M/S RELIANCE RATIAL LTD, NO1293031,  VIJAYANAGAR 2ND STAGE  MYSORE</t>
  </si>
  <si>
    <t>DGS-274</t>
  </si>
  <si>
    <t>M/S RELIANCE COMMINICATION LTD NO:298/3A, YELAWALA,  MYSORE</t>
  </si>
  <si>
    <t>DGS-275</t>
  </si>
  <si>
    <t>M/S RELIANCE COMMINICATION LTD NO:18, UDBURU JAIPURA HOBLI MYSORE</t>
  </si>
  <si>
    <t>DGS-276</t>
  </si>
  <si>
    <t>M/S RELIANCE COMMINICATION LTD NO:246/8 HEBBAL INDU AREA  MYSORE</t>
  </si>
  <si>
    <t>DGS-277</t>
  </si>
  <si>
    <t>M/S RELIANCE COMMINICATION LTD NO:18 JAIPURA HOBLI  MYSORE</t>
  </si>
  <si>
    <t>DGS-278</t>
  </si>
  <si>
    <t>M/S RELIANCE COMMINICATION LTD NO:183/A,HOOTAGALLI INDU AREA  MYSORE</t>
  </si>
  <si>
    <t>DGS-279</t>
  </si>
  <si>
    <t>M/S RELIANCE COMMINICATION LTD BYLAKOPPA VG PERIPATNA TQ  MYSORE</t>
  </si>
  <si>
    <t>DGS-280</t>
  </si>
  <si>
    <t>M/S RELIANCE COMMINICATION LTD NO:102/A, MELLUR PERIYAPATNA TQ  MYSORE</t>
  </si>
  <si>
    <t>DGS-281</t>
  </si>
  <si>
    <t>M/S RELIANCE COMMINICATION LTD NO:268, MAIN ROAD IST STAGE HD KOTE  MYSORE</t>
  </si>
  <si>
    <t>DGS-282</t>
  </si>
  <si>
    <t>M/S RELIANCE COMMINICATION LTD NO:66, KARAPURA HD KOTE MYSORE</t>
  </si>
  <si>
    <t>DGS-283</t>
  </si>
  <si>
    <t>M/S RELIANCE COMMINICATION LTD NO:37/2A, HD KOTE HAND POST HD KOTE MYSORE</t>
  </si>
  <si>
    <t>DGS-284</t>
  </si>
  <si>
    <t>M/S RELIANCE COMMINICATION LTD NO:148, BILIKERE VG, HUNSUR TQ  MYSORE</t>
  </si>
  <si>
    <t>DGS-285</t>
  </si>
  <si>
    <t>M/S RELIANCE COMMINICATION LTD NO:242/10, HOMMARAGAHALLI HD KOTE TQ  MYSORE</t>
  </si>
  <si>
    <t>DGS-286</t>
  </si>
  <si>
    <t>M/S RELIANCE COMMINICATION LTD ANTHARASANTE HD KOTE  MYSORE</t>
  </si>
  <si>
    <t>DGS-287</t>
  </si>
  <si>
    <t>M/S RELIANCE COMMINICATION LTD NO:1349, SARGUR HD KOTE TQ MYSORE</t>
  </si>
  <si>
    <t>DGS-288</t>
  </si>
  <si>
    <t>M/S RELIANCE COMMINICATION LTD NO:14, 2ND MAIN SALIGRAMA KR NAGAR  TQ MYSORE</t>
  </si>
  <si>
    <t>DGS-289</t>
  </si>
  <si>
    <t>M/S RELIANCE COMMINICATION LTD NO:183/1, NEAR HOSPITAL HANGODU HUNSUR TQ MYSORE</t>
  </si>
  <si>
    <t>DGS-290</t>
  </si>
  <si>
    <t>M/S BRAHMASTANA KALYANA MANTAP, NO:922/A, SAHUKAR CHANNAIYYA ROAD, TK LAYOUR MYSORE</t>
  </si>
  <si>
    <t>DGS-292</t>
  </si>
  <si>
    <t>PARVATHI MOTORS, TEMPLE ROAD, JAYALAKSHMI PURAM, MYSURU</t>
  </si>
  <si>
    <t>DGS-293</t>
  </si>
  <si>
    <t>M/S GURURAGHAVENDRA KRUPA MANDIRA KALYANA MANTAP K NAGAR MYSERE</t>
  </si>
  <si>
    <t>DGS-294</t>
  </si>
  <si>
    <t xml:space="preserve">M/S RELIANCE RETAIL LTD, SITE NO:1/SMT JCST 1ST BLOCK, UDAYARAVI ROAD, KUVEMPUNAGAR </t>
  </si>
  <si>
    <t>DGS-296</t>
  </si>
  <si>
    <t>M/S LAKSHMI SPRINGS &amp; PRESSING,  MYSORE</t>
  </si>
  <si>
    <t>DGS-297</t>
  </si>
  <si>
    <t>M/S VIJAY ENETRPRISES NO:28/A, OLD MANANDAVADI ROAD, MYSORE</t>
  </si>
  <si>
    <t>DGS-298</t>
  </si>
  <si>
    <t>M/S RAMAKRISHNA INSTITUTE OF MORAL &amp; SPIRUTUAL EDUCATION YADAVAGIRI MYSORE</t>
  </si>
  <si>
    <t>DGS-300</t>
  </si>
  <si>
    <t>M/S REVANNA, NAGALINGESHWARA RESIDENCY, NO:200, 3RD MAIN, VIJAYANAGAR MYSORE</t>
  </si>
  <si>
    <t>DGS-301</t>
  </si>
  <si>
    <t xml:space="preserve">M/S QUEEN MARY HOSPITAL, KALALAWADI GATE, HD KOTE ROAD, RAYANAKERE POST, MYSORE </t>
  </si>
  <si>
    <t>DGS-302</t>
  </si>
  <si>
    <t>THE REGIONAL FIRE OFFICER, KARNATAKA FIRE &amp; ENERGENCY SERVICES, HEBBAL I/A MYSORE</t>
  </si>
  <si>
    <t>DGS-303</t>
  </si>
  <si>
    <t>M/S GTL INFASRTUCTURE LTD, JAYAPUR VG &amp; HOBLI, NEAR BUS STOP, HD KOTE ROAD MYSORE</t>
  </si>
  <si>
    <t>DGS-304</t>
  </si>
  <si>
    <t>SRI MK KAVERAPPA, S/O MB KUSHALAPPA M/S CAFÉ COORG, BM BY PASS ROAD, HUNSUR</t>
  </si>
  <si>
    <t>DGS-305</t>
  </si>
  <si>
    <t>M/S JK TYRES &amp; INDUSTRIES LTD, GUEST HOUSE, NO:54, 1ST MAIN, VV MOHALLA, MYSORE</t>
  </si>
  <si>
    <t>DGS-306</t>
  </si>
  <si>
    <t>M/S SERA DRATI EDUCATION &amp; CULTURAL SOCIETY, DRATI KHANGSTEN, SERA JE MONASTERY P.O BYLUKUPPE PP</t>
  </si>
  <si>
    <t>DGS-307</t>
  </si>
  <si>
    <t>M/S POPULAR BAJAJ NO:661, VISHWAMANAVA DOUBLE ROAD, SARASWATIPURAM MYSORE</t>
  </si>
  <si>
    <t>DGS-308</t>
  </si>
  <si>
    <t>M/S.VIOM NETWAORKS LTD, NO:355A, 5TH MAIN, 15TH CROSS, GOKULAM 1ST STAGE, MYSORE</t>
  </si>
  <si>
    <t>DGS-309</t>
  </si>
  <si>
    <t xml:space="preserve">M/S JSS SAMUDHAYA BHAVAN(JSS MANGALA MANTAP) HB ROAD, HD KOTE TQ MYSORE </t>
  </si>
  <si>
    <t>DGS-311</t>
  </si>
  <si>
    <t>M/S DECORATIONS, NO:64 D2 &amp; D3, HOOTAGALLI I/A, MYSORE</t>
  </si>
  <si>
    <t>DGS-312</t>
  </si>
  <si>
    <t>M/S JSS COLLEGE OF NURSING 1ST MAIN, SARASWATIPURAM, MYSORE</t>
  </si>
  <si>
    <t>DGS-313</t>
  </si>
  <si>
    <t>M/S THE SECREATRY , M/S SERA MEY UNIFIED FOOD FUND SOCIETY , SERA MEY MONASTIC UNIVESRITY, BYLAKUPPE</t>
  </si>
  <si>
    <t>DGS-315</t>
  </si>
  <si>
    <t xml:space="preserve"> M/S SRI ACHUTHAN, PSC, MYSORE-HUNSUR ROAD, MYSORE</t>
  </si>
  <si>
    <t>DGS-316</t>
  </si>
  <si>
    <t>M/S YOGANARASHIMA SWAMY TEMPLE, VIJAYANAGAR, MYSIORE-17</t>
  </si>
  <si>
    <t>DGS-317</t>
  </si>
  <si>
    <t>M/S IDBI BANKINDIA LTD, NO:1, GOKULAM MAIN ROAD, J.L.PURAM, MYSORE-12</t>
  </si>
  <si>
    <t>DGS-318</t>
  </si>
  <si>
    <t>M/S L.I.C. OF INDIA, NEW KANTAHARAJAURS ROAD. MYSORE-9</t>
  </si>
  <si>
    <t>DGS-319</t>
  </si>
  <si>
    <t>M/S CHANDRESH S/O PUTTASAWAMMAPPA, GOWRAMMA PUTTASAWAMMAPPA CONVENTIONAL HALL, B.M.ROAD, HUNSUR</t>
  </si>
  <si>
    <t>DGS-320</t>
  </si>
  <si>
    <t>M/S MYSORE DUTTA POLYMERS PVT LTD, UNIT-2, A-10, CMTL I/E, KRS ROAD, MYSORE</t>
  </si>
  <si>
    <t>DGS-321</t>
  </si>
  <si>
    <t>M/S KSRTC DEPOT MANAGER, K R NAGAR, HUNSUR ROAD, K R NAGAR-571602</t>
  </si>
  <si>
    <t>DGS-322</t>
  </si>
  <si>
    <t>M/S S S TECHNOLOGY, NO: 76/Q, HOOTAGALLI INDUSTRIAL AREA, MYSORE-18</t>
  </si>
  <si>
    <t>DGS-323</t>
  </si>
  <si>
    <t>INVENSOFT TECHNOLOGIES (P) LTD, HOOTAGALLI INDUSTRIAL AREA, MYSORE</t>
  </si>
  <si>
    <t>DGS-325</t>
  </si>
  <si>
    <t>TRINETHRA SUPER RETAIL PVT LTD, UDAYARAVI ROAD, YAJAMANA COMPLEX, KUVEMPUNAGAR, MYSORE</t>
  </si>
  <si>
    <t>DGS-326</t>
  </si>
  <si>
    <t>SRI D.S.MANJUNATH, NO:469, A &amp; B BLOCK, UDAYARAVI ROAD, KUVEMPUNAGAR, MYSOPRE-23</t>
  </si>
  <si>
    <t>DGS-327</t>
  </si>
  <si>
    <t>M/S AKSHAYA RUBBERS , PLOT NO: 186, HEBBAL INDUSTRAIAL AREA, BELAVADI POST, MYSORE</t>
  </si>
  <si>
    <t>DGS-328</t>
  </si>
  <si>
    <t>M/S VIJAYALAKSHMI SAW MILL, BRIDGE ROAD, HUNSUR</t>
  </si>
  <si>
    <t>DGS-329</t>
  </si>
  <si>
    <t>M/S NEW VIJAYALAKSHMISAW MILL, B.M.ROAD, MYSORE</t>
  </si>
  <si>
    <t>DGS-330</t>
  </si>
  <si>
    <t>M/S HDFC BANK LTD, NO:3557/2, OPP NEW BUS STAND , M.G.D TRADE CENTER, B M ROAD, HUNSUR-571105.</t>
  </si>
  <si>
    <t>DGS-332</t>
  </si>
  <si>
    <t>M/S ITC LTD, ABD ILTD , YELWALA , MYSORE</t>
  </si>
  <si>
    <t>DGS-333</t>
  </si>
  <si>
    <t>SRI H N VISHWANATH, NO:432, S V RESIDENCY, VISHWAMANAVA DOUBLE ROAD,KUVEMPUNAGAR MYSORE</t>
  </si>
  <si>
    <t>DGS-334</t>
  </si>
  <si>
    <t>SWAMI VEVEKANNADA HOSPITAL, SARGUR, HOSHALLI CAMP , H D KOTE TALUQ</t>
  </si>
  <si>
    <t>DGS-335</t>
  </si>
  <si>
    <t>M/S MAS FURNITURE PVT LKTD, NO:230, HEBBAL INDUSTRIAL AREA, MYSORE-18</t>
  </si>
  <si>
    <t>DGS-336</t>
  </si>
  <si>
    <t>M/S GSSS INSTITUTE OF MANAGEMENT , KRS ROAD, METGALLI, MYSORE</t>
  </si>
  <si>
    <t>DGS-337</t>
  </si>
  <si>
    <t>M/S SARATH JOIS , NO:232, 8TH CROSS ROAD, 3RD STAGE, GOKULAM EXTENSION,MYSURU</t>
  </si>
  <si>
    <t>DGS-338</t>
  </si>
  <si>
    <t>M/S HDFC BANK LTD, NO:128, B N LAYOUT, KUVEMPUNAGAR, MYSURU</t>
  </si>
  <si>
    <t>DGS-339</t>
  </si>
  <si>
    <t>M/S HDFC BANK LTD, NO:222/2/D, HI TENSION DOUBLE ROAD, VIJAYANAGAR, MYSURU</t>
  </si>
  <si>
    <t>DGS-340</t>
  </si>
  <si>
    <t xml:space="preserve"> M/S KARUNA HOME, BYLAKUPPE, P PA TNA TALUQ</t>
  </si>
  <si>
    <t>DGS-341</t>
  </si>
  <si>
    <t>M/S THE DEVEOPMENT OFFIECR, &amp; EXECUTIVE ENGINEER , KIADB ZONAL OFFICE, KRS ROAD, METAGALLI, MYSURU</t>
  </si>
  <si>
    <t>DGS-342</t>
  </si>
  <si>
    <t>SRI P S CHANDRASHEKAR, NO:021, 4TH STAGE, T K LAYOUT , MYSURU</t>
  </si>
  <si>
    <t>DGS-343</t>
  </si>
  <si>
    <t>RAGHULAL HEALTH MART, NO:830,  B S ARCADE, VIJAYANGAR, 1ST STAGE, MYSURU</t>
  </si>
  <si>
    <t>DGS-344</t>
  </si>
  <si>
    <t>M/S PODAR INSTERNATIONAL SCHOOL, NO: 289, A &amp; B BEHIND L &amp; T GATE NO:3, HEBBAL INDUSTRILA AREA, MYSURU-17</t>
  </si>
  <si>
    <t>DGS-345</t>
  </si>
  <si>
    <t>SRI MANJUNATH, AISHWARYA NAGAR, MYSURU</t>
  </si>
  <si>
    <t>DGS-346</t>
  </si>
  <si>
    <t>M/S STARMARK SOTWARE PVT LTD, NO:1050, PANCHAMANTRA ROAD, KUVEMPUNAGAR, MYSURU</t>
  </si>
  <si>
    <t>DGS-347</t>
  </si>
  <si>
    <t>M/S VIDHATRI MOTORS PVT LTD, SY NO: 200/1, HINKAL MAIN ROAD, MYSURU</t>
  </si>
  <si>
    <t>DGS-348</t>
  </si>
  <si>
    <t xml:space="preserve">M/S OYSTER BAY, NO:220/2, NEAR VIJAYANGAR WATER TANK, KANNADA SAHITYA PARISHAT </t>
  </si>
  <si>
    <t>DGS-349</t>
  </si>
  <si>
    <t>M/S THE CHAIRMAN , THE INSTITUTE OF CHARTERED ACCOUNTANTS OF INDIA, CA SITE NO: 2, BANK EMPLOYEES COLONY, BOGAHDI , MYSURU</t>
  </si>
  <si>
    <t>DGS-350</t>
  </si>
  <si>
    <t>M/S AXIS BANK LTD, MIG-12, 1ST FLOOR, THONACHIKOPPAL EXTENSION , VISHWAMANAVA DOUBLE ROAD, SARASWATHIPURAM, MYSURU</t>
  </si>
  <si>
    <t>DGS-351</t>
  </si>
  <si>
    <t>MS/ BHRAMARAMBA MALLIKARJUNA SWAMY KALYANAMANATAP, SRIRAMPURA 2ND STAGE, MADHUVANA BADAVANE, MSYURU</t>
  </si>
  <si>
    <t>DGS-352</t>
  </si>
  <si>
    <t>SRI BASAVARAJU  AND V SUMAN, SY NO: 195/A, 17TH MAIN, SARASWATHIPURAM,MYSURU</t>
  </si>
  <si>
    <t>DGS-353</t>
  </si>
  <si>
    <t>M/S ADITHI CONSTRUCTUONS , BISILUMARAMMA TEMPLE ROAD, T K LAYOUT, MYSURU</t>
  </si>
  <si>
    <t>DGS-354</t>
  </si>
  <si>
    <t>SOWPARNIKA PROJECTS &amp; INFRASTRUCTURE PVT LTD, 10/4, HINKAL VILLAGE, MYSURU TALUQ</t>
  </si>
  <si>
    <t>DGS-355</t>
  </si>
  <si>
    <t>ROHAN DEVELOPERS , NO: 48, BLOCK NO: 4, SY NO: 317, 318-P, HEBBAL HOUSING AREA, HEBBAL VILLAGE, MYSURU</t>
  </si>
  <si>
    <t>DGS-356</t>
  </si>
  <si>
    <t>M/S RAMAKRISHANA ASHRAM , K R S ROAD, MYSURU</t>
  </si>
  <si>
    <t>DGS-357</t>
  </si>
  <si>
    <t>THE SECREATRY, M/S OXYGEN BUILD VENTURERS PVT LTD, GRAINS OF SAND, NO: 3W/A, 2W/B, NEAR JOY ICECREAM FACTORY, YADAVAGIRI INDUSTRILA AREA, MYSURU</t>
  </si>
  <si>
    <t>DGS-359</t>
  </si>
  <si>
    <t>M/S BRIGADE ENTERPRISES LTD, (GPA HOLDER OF SRI M C THAMPI, M.O.ABRAHAM, SMT CHINNU ABRAHAM ,S RI KITHEEM ALEXANDER), BRIGADE PLAM GROVE , SY NO: 33/2, 34, 35/1, 36/1, BOGADHI GADDIGE MAIN ROAD, BOGADHI VILLAGE, MYSURU</t>
  </si>
  <si>
    <t>DGS-360</t>
  </si>
  <si>
    <t xml:space="preserve">M/S RELIANCE CORPORATION IT PARK LTD,  C/O SRI VIDYASAGAR  NO: 2713/1, NEW NO: D3, MCITB  NO: 15, BLOCK NO: 5 ADIPAMPA ROAD, V.V MOHALLA,  MYSURU 570002. 
</t>
  </si>
  <si>
    <t>DGS-361</t>
  </si>
  <si>
    <t>M/S SVT MODREN KITCHEN , NO: 407/B, 17TH BLOCK, MAHADAVPURA, MANANADAVADI ROAD, MYSURU</t>
  </si>
  <si>
    <t>DGS-362</t>
  </si>
  <si>
    <t>HOTEL MINISTERS COURT, J A TOWER, B M ROAD, KOPPA VILLAGE, NEAR KAVERI VILLAGE, PERIYAPATNA TALUQ</t>
  </si>
  <si>
    <t>DGS-363</t>
  </si>
  <si>
    <t>M/S LARSEN AND TURBO LTD, PLOT NO: 358/359, KIADB INDUSTRIAL AREA, HEBBAL , HOOTAGALLI, MYSURU</t>
  </si>
  <si>
    <t>DGS-364</t>
  </si>
  <si>
    <t>SRI REVANNA S/O M B SHIVANNA , BILIKERE VILLAEG, MSYURU -HUSNURU ROAD, HUNSUR TALUQ , MYSURU DISTRICT</t>
  </si>
  <si>
    <t>DGS-365</t>
  </si>
  <si>
    <t>M/S SERAMEY DRASTANG CULTURAL SOCIETY, SERE LAMA CAMP, BYLAKUPPE, PERIYAPATNA TALUQ, MYSURU DISTRICT.</t>
  </si>
  <si>
    <t>DGS-366</t>
  </si>
  <si>
    <t xml:space="preserve"> CHAITRA FERTILIZERS AND CHEMICALS, METAGALLI I/A, MYSURU</t>
  </si>
  <si>
    <t>DGS-367</t>
  </si>
  <si>
    <t>THE MANAGER , JALADARSHANI GUEST HOUSE , OPPOSITE TO KALAMANDIRA , VINOBHA ROAD, MYSURU</t>
  </si>
  <si>
    <t>DGS-368</t>
  </si>
  <si>
    <t xml:space="preserve"> SMT SUSHEELA GOWDA , NO:1264, GAGANACHUMBE ROAD, KUVEMPUNGAR, MYSURU</t>
  </si>
  <si>
    <t>DGS-369</t>
  </si>
  <si>
    <t xml:space="preserve"> SRI T SHIVAPRAKASH, NO:2882, K D ROAD, MYSURU</t>
  </si>
  <si>
    <t>DGS-370</t>
  </si>
  <si>
    <t>SRI RAVI, MANAGING PARTHNER, M/S AAKAR PROPERTIES , NO:8,9,10, MAHANAJAN EDUCATION TRUST, (HNCS), HEBBAL, MYSURU</t>
  </si>
  <si>
    <t>DGS-371</t>
  </si>
  <si>
    <t>M/S SANKALPA GARDENIA APARTMENT OWNERS ASSOCIATION, GOKULAM MAIN ROAD, VV MOHALLA, MYSORE-02</t>
  </si>
  <si>
    <t>DGS-372</t>
  </si>
  <si>
    <t xml:space="preserve"> M.S R N MURTHY, V V MOHALLA, MYSURU</t>
  </si>
  <si>
    <t>DGS-373</t>
  </si>
  <si>
    <t>M/S SEVEN HILLS INTERNATIONAL ,NO:38, 3RD PHASE, KOORGALLI, MYSURU</t>
  </si>
  <si>
    <t>DGS-374</t>
  </si>
  <si>
    <t>M/S WELL BLOOM AGRO PRODUCTS, D-68, I/E, YADAVAGIRI, MYSURU-570020</t>
  </si>
  <si>
    <t>DGS-375</t>
  </si>
  <si>
    <t>M/S JUBLIANT FOOD WORKS LTD,  DOMINOS PIZZA, HI TENSION ROAD, VIJAYANGARA, MYSURU (NEAR KRISHNADEVARAYA CIRCLE  K.D CIRCLE )</t>
  </si>
  <si>
    <t>DGS-376</t>
  </si>
  <si>
    <t>SRI MADHUSUDHAN, AT PARAMOUNT PRIME, NO: 13 &amp; 14, YADAVAGIRI INDUSTRIAL ESTATE, JAWA MAIN ROAD, YADAVAGIRI, MYSURU.</t>
  </si>
  <si>
    <t>DGS-378</t>
  </si>
  <si>
    <t>M/S  TRIPHASE PHARMACEUTICALS , HEBBAL I/A, MYSURU</t>
  </si>
  <si>
    <t>DGS-379</t>
  </si>
  <si>
    <t>M/S SPECTRA PIPES PVT LTD, HOOTAGALLI I/A, MYSURU</t>
  </si>
  <si>
    <t>DGS-380</t>
  </si>
  <si>
    <t>SRI APPAJI GOWDA , NO:351/1, JAYAPAURA HOBLI, MYSURU</t>
  </si>
  <si>
    <t>DGS-381</t>
  </si>
  <si>
    <t>M/S GEE DEE PACKAGES PVT LTD, NO:155-B, ALOKA PALACE ROAD, YELWALAL , MYSURU-570130</t>
  </si>
  <si>
    <t>DGS-382</t>
  </si>
  <si>
    <t>SRI GIRISH G D , SITE NO:84, OPP VIDYAVARDHAKA COLLEGE, SBI BUILDING, MAHADESHWARA BHADAVANE, MYSURU</t>
  </si>
  <si>
    <t>DGS-383</t>
  </si>
  <si>
    <t xml:space="preserve"> M/S MANASA PUSHKARANI SCHOOL, VIJAYANAGAR, MYSURU</t>
  </si>
  <si>
    <t>DGS-384</t>
  </si>
  <si>
    <t xml:space="preserve"> M/S VARALAKSHMI RICE MILL, HARADAHANAHALLI, KR NAGAR TALUQ</t>
  </si>
  <si>
    <t>DGS-385</t>
  </si>
  <si>
    <t>M/S V K JAGADISH , SANKALPA CONSTRUCTIONS PVT LTD, SANKALAPA GALAXY, NO:3044,D-28, VIVEKANANDA ROAD, MYSURU</t>
  </si>
  <si>
    <t>DGS-386</t>
  </si>
  <si>
    <t>M/S  BRIGADE TIERA,  NO: 115, 1ST MAIN, YADVAGIRI, V V MOHALLA, MYSORE</t>
  </si>
  <si>
    <t>DGS-387</t>
  </si>
  <si>
    <t>SRI GURUAJ, BELLIKOLAGA ESTATE , H D KOTE ROAD, JAYAPURA HOBLI, MYSURU</t>
  </si>
  <si>
    <t>DGS-388</t>
  </si>
  <si>
    <t>M/S ASHA KIRAN HOSPITAL, HEBBAL RING ROAD, HEBBAL INDUSTRIAL AREA, MSYURU</t>
  </si>
  <si>
    <t>M/S DEBONAIR REGENCY APARTMENT OWNERS ASSOCIATION, NO:52, JL PURAM, MYSORE</t>
  </si>
  <si>
    <t>M/S SWAGHAT ASSOCIATION, NO:6, TEMPLE ROAD, JL PURAM, MYSORE-12</t>
  </si>
  <si>
    <t>M/S SAMBHRAM APARTMENT OWNERS ASSOCIATION, NO:2920 GOKULAM ROAD, VV MOHALLA, MYSORE</t>
  </si>
  <si>
    <t>M/S BRIGADE RETREAT OWNERS ASSOCIATION, NO:2674, ADIPAMAPA ROAD, MYSOE</t>
  </si>
  <si>
    <t>M/S SAMBRAM COROPORATION(SAVAN) NO:19, SB ROAD, YADAVAGIRI MYSORE-20</t>
  </si>
  <si>
    <t>M/S BRIGADE ROYAL APARTMENT OWNERS ASSOCIATION,  VV MOHALLA, GOKULAM MAIN ROAD, MYSORE-02</t>
  </si>
  <si>
    <t>M/S SRIRAM MISHRA APARTMENT OWNERS ASSOCIATION, 9TH CROSS, VV MOHALLA, MYSORE</t>
  </si>
  <si>
    <t>M/S RAVI UDAYA APARTMENT OWNERS ASSOCIATION, NO:51 1ST CROSS, JL PURAM, MYSORE-12</t>
  </si>
  <si>
    <t xml:space="preserve">M/S KAPILA APARTMENT OWNERS ASSOCIATION, NO:3106, 1ST CROSS, JL PURAM, MYSORE </t>
  </si>
  <si>
    <t>M/S WINDSOR APARTMENT OWNERS ASSOCIATION, NO:3005,/3, &amp; 48/3, GOKULAM MAIN ROAD, MYSORE-12</t>
  </si>
  <si>
    <t>M/S AISHWARYA APARTMENT OWNSERS ASSOCIATION, 1ST MAIN, 3RD CROSS, JLPURAM, MYSORE-12</t>
  </si>
  <si>
    <t>M/S KAVERI APARTMENT OWNERS ASSOCIATION, 1ST CROSS, JL PURAM, MYSORE-12</t>
  </si>
  <si>
    <t>M/S BRINDHAVAN APARTMENT OWNERS WELFARE ASSOCIATION, AKASHVANI CIRCLE, KRS ROAD, MYSORE-20</t>
  </si>
  <si>
    <t>M/S UTTAM SAGAR APARTMENT OWNERS ASSOCIATION(KOUNDINYA APARTMENT) VIVEKANANDA ROAD, YADAVAGIRI MYSORE-20</t>
  </si>
  <si>
    <t>M/S.CHAMUNDESHWARI APPARTMENT  OWNERS ASSOCIATION, 13TH CROSS, KALIDASA ROAD,V.V.MOHALLA,MYSORE-02</t>
  </si>
  <si>
    <t>M/S NIKITA BUILDERS, NIKITHA WOODS   NO:5, VALMIKI ROAD, VV MOHALLA, MYSORE-02</t>
  </si>
  <si>
    <t>SRI K.S KASHINATHA, AT SITE NO: 245, MAHADESHWARA HOUSING SOCIETY, VIJAYNAGAR 2 ND STAGE, DEVARAJA MOHALLA, MYSORE.</t>
  </si>
  <si>
    <t xml:space="preserve">M/S BRIGADE ELITE-2, NO:D15, KRS ROAD, VV MOHALLA MYSORE-02, </t>
  </si>
  <si>
    <t>M/S BRIGADE ELITE -I NO:5, KRS ROAD, VV MOHALLA, MYSORE-02</t>
  </si>
  <si>
    <t>M/S DAMDEN BERYL, NO:2661, 3RD MAIN, VV MOHALLA, MYORE-02</t>
  </si>
  <si>
    <t>M/S SRIVARA KRISHNA NO:5, 3RD MAIN, VV MOHALLA, MYSORE-02</t>
  </si>
  <si>
    <t>M/S SRIVARA PRINCES NO:414, CONTOUR RAOD, GOKULAM 3RD STAGE, MYSORE-02</t>
  </si>
  <si>
    <t>M/S SANKALAPA LAKSHMI, NO:D47, GOKULAM MAIN ROAD, V V MOHALLA , MYSORE</t>
  </si>
  <si>
    <t>SRI MV NAGAKUMAR GPA HOLDER M/S PRIMIER KRUTI HABITAT NO:2981, 4TH MAIN, GOKULAM MAIN ROAD, MYSORE-02</t>
  </si>
  <si>
    <t>SRI N KRISHNE GOWDA, NO: 2763, 1ST CROSS, 5TH MAIN, F BLOCK,  3RD STAGE, DATTAGALLI, MUSURU</t>
  </si>
  <si>
    <t>M/S MYTHRI ENCALVES  NO:50, KANTHARAJ URS ROAD, SS PURAM MYSORE (B BLOCK)</t>
  </si>
  <si>
    <t>SMT SAVITHRI, SY NO: 163/2, LOKANAYAKANAGAR, MYSURU</t>
  </si>
  <si>
    <t>M/S MYTHRI DEVELOPERS BLCOK 1, BGS STAFF QUARTERS KANTHARAJ URS ROAD, SS PURMA, MYSOSRE-</t>
  </si>
  <si>
    <t>M/S MYTHRI DEVELOPERS SBI COLONY, NO:50, KANTHARAJ URS ROAD, SS PURAM MYSORE</t>
  </si>
  <si>
    <t>M/S BRIGADE RESIDENCY APARTMENTS OWNERS ASSOCIATION, NO:41, GOKULAM ROAD, V V MOHALLA, MYSORE</t>
  </si>
  <si>
    <t>M/S BRIGADE CITIDAL, NO:3067/1, VIVEKANANDA ROAD, YADAVAGIRI MYSORE</t>
  </si>
  <si>
    <t>M\S MANASA TRANQUILE NO:823-824, VIJAYANAGAR 1ST STAGE, MYSORE-17</t>
  </si>
  <si>
    <t>M\S THE SECREATRY, LEO INFRASTRUCTURE APPARTMNETS OWNERS ASSOCIATION , NO:2982, NEW NO:28, 3RD MAIN,   V.V.MOHALLA, MYSORE.</t>
  </si>
  <si>
    <t>M/S RAMNATH GUPT BYSANI, M/S  VAISHNAVI SAROVAR NO:4 E &amp; 5 E, YADAVAGIRI I/A, MYSORE</t>
  </si>
  <si>
    <t xml:space="preserve">M/S SRINIVASA RESDENCY APARTMENT OWNERS ASSOCIATION, NO:2789/A, GOKUALM MAIN ROAD, MYOPRE-02 </t>
  </si>
  <si>
    <t>M/S PRIME SHELTER, NO:1 ,HOOTAGALLI MYSORE-18</t>
  </si>
  <si>
    <t>SRI H VITAL, M/S UNITED ENGG, NO:79/1, RAGAVENDRA APARTMENT JL PURAM, MYSOTE-12</t>
  </si>
  <si>
    <t xml:space="preserve">MY G CHINNASWAMY, M/S ROYALS CASCADE, NO:333/3,333-334, NARAYANA YOGA CENTRE ROAD, HINKAL, MYSORE  </t>
  </si>
  <si>
    <t>MSB-39</t>
  </si>
  <si>
    <t>SRI PADMA SHESHADRI, M/S NIKITHA MEREDIAN , NO:44, VALMIKI ROAD, V V MOHALLA, MYSOPRE</t>
  </si>
  <si>
    <t>M/S GEETHA PRPERTIES PVT LTD, MANGOLIA, NO:16, 13TH CROSS, ADIPAMPA ROAD, VV MOHALLA, MYSORE-02</t>
  </si>
  <si>
    <t>M/S.PRAMUR CONSTRUCTIONS (P) LTD,NO.163 ,2ND MAIN,YADAVAGIRI,MYSORE</t>
  </si>
  <si>
    <t>SRI T N HEMANTH, M/S ENCON YAGNALAYA, NO;82, 6TH MAIN, J L PURAM, MYSORE</t>
  </si>
  <si>
    <t>M/S PATHAK CONSTRUCTIONS, JAYARAM PATHAK, PRATHAM ASHIRWAD,  SY.NO:200/3D, HINKAL VILLAGE, MYSORE</t>
  </si>
  <si>
    <t>M/S VJVR SHELTERS , NO: 2906/1, NEW NO:D-5/1, GOKULAM MAIN  ROAD, V V MOHALLA, MYSORE</t>
  </si>
  <si>
    <t>M/S TULSI BUILDERS &amp; DEVELOPERS,GPA SRI R.NAGARAJA REDDY, SY.NO:67, KATHA NO: 177 &amp; 178,  HOOTAGALLI, MYSORE</t>
  </si>
  <si>
    <t>EARTH BUILDERS &amp; DEVELOPERS PVT LTD, S.V.REGENCY, PLOT NO: 47/4,5,6,7,8,9,10, NEAR RING ROAD, HINKAL, VIJAYANAGAR 2ND STAGE, MYSORE</t>
  </si>
  <si>
    <t>SRI PURUSHOTHAMA , SITE NO:8, BLOCK NO:9, GEHBCS LAYOUT, KERGALLI , SOMANATHANAGAR, JAYAPURA HOBLI, MYSURU TALUQ, DISTRICT</t>
  </si>
  <si>
    <t xml:space="preserve">M/S BAGADIA PROPERTIES PVT LTD,  NO: 2909/1, V V MOHALLA, MYSORE </t>
  </si>
  <si>
    <t>DRI JAGADEESH BABU , MANAGAING DIRECTOR, SNAKALPA CONSTRUCTIONS , M/S SANKALPA SOLITARE APPARTMENTS, NO:5671/B, VIJAYANGAR, MYSURU</t>
  </si>
  <si>
    <t>MSB-50</t>
  </si>
  <si>
    <t>SRI H N VISHWANATH, VIJAYANAGAR 2ND STAGE,  MYSORE</t>
  </si>
  <si>
    <t>THE SECREATRY, JSS PRASADA NILIYAGALA HIRIYA VIDYARTHIGALA SANGHA, BOYS HOSTEL, PLOT NO: 12-1, MARUTHI TEMPLE ROAD, T K LAYOUT, SARSAWATHIPURAM, MYSORE</t>
  </si>
  <si>
    <t>SANKALPA CONSTRUCTIONS PVT LTD  "SANKALPA SUNSHINE", CITB NO:90, MCC NO:2728, NEW NO: 18, 18/1 &amp; 19, 6TH MAIN, V V MOHALAL, MYSURU</t>
  </si>
  <si>
    <t>THE GENERAL SECREATRY, SHESHADRI EDUCATIONAL TRUST, PLOT NO: 25, SY NO: 317(P) &amp; 318(P), HEBBAL INDUSTRIAL AREA, MYSURU</t>
  </si>
  <si>
    <t>MSB-54</t>
  </si>
  <si>
    <t>DENNIS T BASIL, GPA HOLDER FOR M/S DAMDEN PROPERTIES , NO:36, 37, HEBBAL HOUSING INDUSTRILA AREA, MYSURU</t>
  </si>
  <si>
    <t>MSB-55</t>
  </si>
  <si>
    <t>SRI VIDHYASAGAR , GPA HOLDER SY NO: 136, MANCHENAHALLI VILLAGE, HEBBAL , MYSURU</t>
  </si>
  <si>
    <t>MSB-56</t>
  </si>
  <si>
    <t>THE SECREATRY, TASHI LHUNPO CULTURAL SOCIETY, PRAYER HALL &amp; HOSTEL, 14TH CAMP, LAXMIPURA VILLAGE, BYLAKUPPE, PERIYAPATNA TALUQ , MYSURU</t>
  </si>
  <si>
    <t>MSB-57</t>
  </si>
  <si>
    <t>M/S AVISHKAR CORPORAION , PRAKRUTHI SIGMA, VIJAYANAGAR, MYSURU</t>
  </si>
  <si>
    <t>MSB-58</t>
  </si>
  <si>
    <t>M/S AVISHKAR CORPORAION , PRAKRUTHI SRIKANT, NO:10/1, &amp; 10/2, 1ST MAIN , PARAMAHAMSA ROAD, YADAVAGIRI, MYSURU</t>
  </si>
  <si>
    <t>MSB-59</t>
  </si>
  <si>
    <t>SRI D.S. CHOWDAPPA
SITE NO 473, JAYANAGARA CONNECTING SARASWATHIPURAM - 
T KOPPAL LAYOUT, CHAMARAJA MOHALLA, MYSURU</t>
  </si>
  <si>
    <t>LIFT-2</t>
  </si>
  <si>
    <t>M/S KINGS MANSION OWNERS ASSOCIATION, NO:2903/D43, 3RD MAIN, VV MOHALLA, MYSORE-2</t>
  </si>
  <si>
    <t>LIFT-3</t>
  </si>
  <si>
    <t>NOTU MURANALAYA , BELAGOLA RING ROAD, METAGLLI, MYSUUR</t>
  </si>
  <si>
    <t>LIFT-4</t>
  </si>
  <si>
    <t>M/S THE SENIOR DIVISIONAL ELECTRICAL ENGG(RAILWAY HOSPITAL), WESTERN RAILWAY MYSORE</t>
  </si>
  <si>
    <t>LIFT-5</t>
  </si>
  <si>
    <t>SRI K GIRIDHAR,TRANQUIL BLUES NO:18, 3RD BLOCK, JL PUAM, MYSORE</t>
  </si>
  <si>
    <t>LIFT-6</t>
  </si>
  <si>
    <t>M/S RAMAN RESIDENCY, RAMAN BOARS NO:153(2709), VV MOHALLA, MYSORE</t>
  </si>
  <si>
    <t>LIFT-7</t>
  </si>
  <si>
    <t>M/S DAMDEN PRITWI NO:15D-6, 1ST CROSS, ADHIPAMPA ROAD, VV MOHALLA, MYSORE-02</t>
  </si>
  <si>
    <t>LIFT-9</t>
  </si>
  <si>
    <t>SRI RAVI TALVAR, M/S SRIRAM PROPERTIES LTD, PVT LTD, NO:1515-1602 4/4 HINKAL MYSORE-17</t>
  </si>
  <si>
    <t>LIFT-10</t>
  </si>
  <si>
    <t>K.P.MADAPPA, M/S.SAYIJAYANI HOUSING PROMOTERS, SAI HOME NIVAS, NO.24,BRINDAVAN EXTENTION,MYSORE</t>
  </si>
  <si>
    <t>LIFT-11</t>
  </si>
  <si>
    <t>B.C.VIKAS &amp; B.C.VISHWAS, SRI DENIS BYNSIL, GPA HOLDER, NO:587/A, THONACHIKOPPAL, C &amp; D BLOCK, KUVEMPUNAGAR, MYSORE</t>
  </si>
  <si>
    <t>LIFT-12</t>
  </si>
  <si>
    <t>SRI K.V.PREM NARAYAN, NO:411, 3RD STAGE, CONTOOR ROAD, GOKULAM, MYSORE-570012</t>
  </si>
  <si>
    <t>LIFT-13</t>
  </si>
  <si>
    <t>M/S ANANTH BADRINATH, NO:23, KALIDASA ROAD, V.V.MOHALLA, MYSORE</t>
  </si>
  <si>
    <t>LIFT-14</t>
  </si>
  <si>
    <t>SMT. C B LEELAVATHI, NO. 5, 7TH MAIN, 3RD BLOCK, 
JAYALAKSHMIPURAM MYSURU.</t>
  </si>
  <si>
    <t>LIFT-15</t>
  </si>
  <si>
    <t>MS PRAMATHI EDUCATIONAL &amp; CULTURAL TRUST, CA NO.2, 
UDAYARAVI ROAD, KUVEMPUNAGAR MYSURU</t>
  </si>
  <si>
    <t>LIFT-16</t>
  </si>
  <si>
    <t>SRI SHIVAPRASAD MADA, NO: 1543/B, C &amp; D BOLCK, ANIKETHANA B37ROAD, KUVEMPUNAGAR, MYSORE-23</t>
  </si>
  <si>
    <t>LIFT-17</t>
  </si>
  <si>
    <t>SMTMEENAKSHI, PLOT NO: F-2, HEBBAL I/A, OUTER HEBBAL , MYSORE</t>
  </si>
  <si>
    <t>LIFT-18</t>
  </si>
  <si>
    <t>SRI C.V.NETHRAM, NO:2809, 9TH CROSS ROAD, V V MOHALLA, MYSORE-12</t>
  </si>
  <si>
    <t>LIFT-19</t>
  </si>
  <si>
    <t>.N.SHASHIKUMAR, SMT LAKSHMI (GPA HOLDER) NO:12/A, 4TH MAIN, 5TH CROSS, SARSAWATHIPURAM, MYSORE</t>
  </si>
  <si>
    <t>LIFT-20</t>
  </si>
  <si>
    <t>SMT PUSHPALATHA, NO:2664/1A, D52/A, V V PURAM, MYSORE</t>
  </si>
  <si>
    <t>LIFT-21</t>
  </si>
  <si>
    <t>DR LATHA , KUVEMPUNAGAR, MYSUUR</t>
  </si>
  <si>
    <t>LIFT-22</t>
  </si>
  <si>
    <t>SRI ANNAPOORNESHWARI TRUST, SVEI PRIMARY &amp; HIGH SCHOOL, NO: 376 &amp; 378, BELAWADI , VIJAYANAGAR 4TH STAGE, MYSORE</t>
  </si>
  <si>
    <t>LIFT-23</t>
  </si>
  <si>
    <t>DR. S. MAHESH KUMAR &amp; DR.N. VANISHREE
HOUSE NO:1027, JCST, C&amp;D BLOCK, PANCHAMATHRA ROAD, KUVEMPUNAGAR, MYSURU</t>
  </si>
  <si>
    <t>LIFT-24</t>
  </si>
  <si>
    <t>SRI.V.MAHESH, #830, 830/1 &amp; 830/2, NEW KANTHARAJ URS ROAD, T.K.LAYOUT, SARASWATHIPURAM, MYSURU.</t>
  </si>
  <si>
    <t>LIFT-25</t>
  </si>
  <si>
    <t>SRI. H.S. DEEPAK AND SMT DAKSHAYANI,NO. 130/1F1, TK LAYOUT, KASABA HOBLI, MYSURU TALUK,MYSURU00</t>
  </si>
  <si>
    <t>LIFT-26</t>
  </si>
  <si>
    <t>M N BELLIYAPPA, M/S GAGAN CONSTRUCTIONS AND APPARTMENTS , BOGADHI 2 ND STAGE, MYSURU</t>
  </si>
  <si>
    <t>LIFT-27</t>
  </si>
  <si>
    <t>PRATHAM POOJA, OPP TO DIVYA ROOPA KALYANA MANTAP, VIJAYANAGAR 2ND STAGE, MYSURU</t>
  </si>
  <si>
    <t>LIFT-28</t>
  </si>
  <si>
    <t>SRI H N LAKSHMIKANTH, NO:1356, ANIKETHANA ROAD, G &amp; H BLOCK, KUVEMPUNAGAR, MYSURU</t>
  </si>
  <si>
    <t>LIFT-29</t>
  </si>
  <si>
    <t>SRI VENTURERS AND LAND DEVELOPERS INDIA LTD, NO: 101, HEBBAL INDUSTRIALA AREA, KASABA HOBLI, MYSURU</t>
  </si>
  <si>
    <t>LIFT-30</t>
  </si>
  <si>
    <t>SRI N P VISHWANATH , MANAGAING DIRECTOR, M/S SHRISTI BUILDERS AND PROMOTERS PVT LTD, GPA HOLDER OF SMT VIJAYA , NO:2674/3, NEW NO: D-22, ADIPAMAPA ROAD,  V VMOHALLA, MYSURU</t>
  </si>
  <si>
    <t>LIFT-31</t>
  </si>
  <si>
    <t>SMT. B. MEENAKSHI, SITE NO: 773, GOKULAM 3RD STAGE, DEVARAJA MOHALLA,MYSURU00</t>
  </si>
  <si>
    <t>LIFT-33</t>
  </si>
  <si>
    <t>LIFT-34</t>
  </si>
  <si>
    <t>DR. REVATHIDEVI. M.L &amp; DR. MANJUNATHS.N.LIG-124, K H B COLONY, JAYANAGAR, 2ND STAGE, KUVEMPUNAGAR, CHAMARAJAMOHALLA,MYSURU00</t>
  </si>
  <si>
    <t>LIFT-35</t>
  </si>
  <si>
    <t xml:space="preserve"> SRI P S GANAPATHI, GPA HOLDER OF SRI A SUBBANNA AND PARTNER OF M/S GAGAN ENTERPRISES , NO:94/2, HINKAL, MYSURU</t>
  </si>
  <si>
    <t>LIFT-36</t>
  </si>
  <si>
    <t>SRI. M.J. RAMESH,JYOTHIRGAMAYA HOTEL COMPLEX, PLOT NO: 299/D, HEBBAL INDUSTRIAL AREA, MYSURU00</t>
  </si>
  <si>
    <t>LIFT-37</t>
  </si>
  <si>
    <t>SRI. P. MURALI,NO. 2924/2A D-18/A, 12TH CROSS ROAD, V V MOHALLA,MYSURU00</t>
  </si>
  <si>
    <t>LIFT-38</t>
  </si>
  <si>
    <t>SMT. VIMALA ASHOK, SITE NO. 7, 3RD BLOCK, JAYALAKSHMIPURAM, V.V. MOHALLA,MYSURU00</t>
  </si>
  <si>
    <t>AEIS-1</t>
  </si>
  <si>
    <t>M/S CLINIC VIKRAM ,YADAVGIRI, MYSURU</t>
  </si>
  <si>
    <t>AEIS-2</t>
  </si>
  <si>
    <t>M/S IDEA CELLULAR LIMITED, NO:2742/1A, NEW NO:D-5/A, 5TH MAIN ROAD, V V PURAM, MYSURU</t>
  </si>
  <si>
    <t>AEIS-3</t>
  </si>
  <si>
    <t>M/S GOUTAM FUEL STATION , SY NO: 191, MANADAVADI ROAD, H DKOTE ROAD, JAYAPURA HOBLI,MYSURU TALUQ</t>
  </si>
  <si>
    <t>AEIS-196</t>
  </si>
  <si>
    <t>M/S GANGOTHRI APARTMENT, 13TH CROSS, K D ROAD, JAYALAKSHMIPURAM, MYSURU.</t>
  </si>
  <si>
    <t>AEIS-5</t>
  </si>
  <si>
    <t>M/S CUBS , NO:N-4/B, YADAVAGIRI INDUSTRIAL AREA, MYSURU.</t>
  </si>
  <si>
    <t>AEIS-6</t>
  </si>
  <si>
    <t>MARC BATTERY INDUSTRIES, NO:68B, HOOTAGALLI I/A, MYSORE-18</t>
  </si>
  <si>
    <t>AEIS-7</t>
  </si>
  <si>
    <t>M/S LAKSHMI DEVI POULTRY FARM, NO.108, DASANAKOPPALU GATE,MARIKYATHANAHALLI, MYSURU.</t>
  </si>
  <si>
    <t>AEIS-8</t>
  </si>
  <si>
    <t>M/S SHRI MYSURU GUJARATHI SAMAJ ,NO.P12,2ND MAIN,8TH CROSS,YADAVGIRI I/A,MYSURU</t>
  </si>
  <si>
    <t>AEIS-9</t>
  </si>
  <si>
    <t>M/S KAYPEEYES BIOTECH PVT LTD, NO:308C, HEBBAL , METAGALLI POST , MYSURU</t>
  </si>
  <si>
    <t>AEIS-10</t>
  </si>
  <si>
    <t>M/S CHETANA TRUST , RYANAKERE, KALAWADI GATE, MANADAVADI ROAD, MYSORE SOUTH, MYSORE</t>
  </si>
  <si>
    <t>AEIS-11</t>
  </si>
  <si>
    <t>SRI VEVEKANANADA INSTITUTE FOR LEADERSHIP DEVALOPMENT,VILD OFFICE,  CA-2, KIADB I/A, RING ROAD, HEBBAL , MYSURU-570016</t>
  </si>
  <si>
    <t>AEIS-12</t>
  </si>
  <si>
    <t>THE SECREATRY, MYSORE ENGINEERS RECREATION AND SPORTS CLUB, RAMAKRISHNANAGAR, MYSORE</t>
  </si>
  <si>
    <t>AEIS-13</t>
  </si>
  <si>
    <t>M/S MADHUS TYRES , NEW MUSLIUM HOSTEL COMPLEX, OPPOSITE TO FIRE BRIGADE, S.S.PURAM, MYSORE</t>
  </si>
  <si>
    <t>AEIS-14</t>
  </si>
  <si>
    <t>SRI K B RAMACHANDRA RAJ URS, NO:22, LEELA VIHAR, GOKULAM MAIN ROAD, J L PURAM, MYSURU-12</t>
  </si>
  <si>
    <t>AEIS-15</t>
  </si>
  <si>
    <t>M/S ADVANCED COMPONENTS &amp; INSTRUMENTS PVT LTD, UNIT-2, C-176, I/E, YDAVAGIRI, MYSURU-20</t>
  </si>
  <si>
    <t>AEIS-16</t>
  </si>
  <si>
    <t>M/S ANJANEYA SWAMY TEMPLE CHOULTRY, KRS ROAD, MYSURU</t>
  </si>
  <si>
    <t>AEIS-17</t>
  </si>
  <si>
    <t>M/S VONTIKOPPAL CLUB, VONTIKOPPAL ,MYSURU</t>
  </si>
  <si>
    <t>AEIS-18</t>
  </si>
  <si>
    <t>M/S READY PRINT, NO.2907, 3RD MAIN ROAD, V.V.MOHALLA, MYSURU.</t>
  </si>
  <si>
    <t>AEIS-19</t>
  </si>
  <si>
    <t>M/S SWAMY VEVEKANADA YOUTH MOVEMENT , VILD HOSTEL , CA-1, (PART), HEBBAL RING ROAD, KIADB RESIDENTAIL AREA, MYSORE</t>
  </si>
  <si>
    <t>AEIS-20</t>
  </si>
  <si>
    <t>M/S KAYPEEYES BIOTECH PVT LTD,NO.13-14,FOOD INDUSTRY ,METAGALLI ,MYSURU</t>
  </si>
  <si>
    <t>AEIS-21</t>
  </si>
  <si>
    <t xml:space="preserve"> SRI SHIVAKUMAR , GOLDEN BELLS, R K NAGAR, MYSURU</t>
  </si>
  <si>
    <t>AEIS-22</t>
  </si>
  <si>
    <t>M/S UMA NATARAJ FUEL POINT,NO:23/2, HUNSUR ROAD,  HINKAL,MYSURU.</t>
  </si>
  <si>
    <t>AEIS-23</t>
  </si>
  <si>
    <t>SRI H V BASAVARAJU, NO:223/1104, VIJAYANAGAR 2ND STAGE, NEAR HAMPI CIRCLE, MYSURU</t>
  </si>
  <si>
    <t>AEIS-24</t>
  </si>
  <si>
    <t>M/S VAIBHAVA LAKSHMI SERVICE STATION, NO.123/1B,BOGADHI ROAD,NEAR SPEECH &amp; HEARING COLLEGE,MYSURU.</t>
  </si>
  <si>
    <t>AEIS-25</t>
  </si>
  <si>
    <t>M/S KARNATAKA UMBRELLA MANUFACTURER, NO:B-131,YADAVGIRI INDUSTRIAL AREA, MYSURU.</t>
  </si>
  <si>
    <t>AEIS-26</t>
  </si>
  <si>
    <t>M/S TRINETHRA SUPER RETAIL LTD,(MORE STORE) 
 NO.400, 1ST STAGE,HEBBAL I/A,
 SBI MAIN ROAD, MYSURU.</t>
  </si>
  <si>
    <t>AEIS-27</t>
  </si>
  <si>
    <t>M/S AISHWARYA SERVICE STATION, VIJAYANAGAR 3RD STAGE, HUNSUR ROAD, MYSURU.</t>
  </si>
  <si>
    <t>AEIS-28</t>
  </si>
  <si>
    <t>M/S KRIPALAYA INSTITUTE OF RELIGIOUS STUDIES,BOGADHI,MYSORE.</t>
  </si>
  <si>
    <t>AEIS-29</t>
  </si>
  <si>
    <t>M/S MORE STORE, NO: 772/A &amp; 804 "B" BLOCK", VIJAYNAGAR 3RD STAGE, MYSURU - 17</t>
  </si>
  <si>
    <t>AEIS-30</t>
  </si>
  <si>
    <t>M/S SRI SANKALPA CONSTRUCTIONS (P) LTD, CORPORATE OFFICE,V.V.MOHALLA,MYSURU.</t>
  </si>
  <si>
    <t>AEIS-31</t>
  </si>
  <si>
    <t>M/S N RANGA ROA &amp; SONS , NO:119/109, 56/1, OLD MANADAVADI ROAD, NACHANAHALLI, MYSURU</t>
  </si>
  <si>
    <t>AEIS-32</t>
  </si>
  <si>
    <t>M/S N RANGA ROA &amp; SONS , NO:77/2, 78/2, OLD MANADAVADI ROAD, NACHANAHALLI, MYSURU</t>
  </si>
  <si>
    <t>AEIS-33</t>
  </si>
  <si>
    <t>M/S PSK ENTERPRISES METAL FABRICATION , P.NO:70, HOOTAGALLI I/A, MYSURU-18</t>
  </si>
  <si>
    <t>AEIS-34</t>
  </si>
  <si>
    <t>M/S SUBBU'S BEAUTY &amp; HEALTH CARE CENTRE,NO.2707,V.V.MOHALLA ,GOKULAM ROAD, MYSURU.</t>
  </si>
  <si>
    <t>AEIS-35</t>
  </si>
  <si>
    <t>M/S WHEEL WORLD ®,NO.40,VIVEKANANADA CIRCLE ROAD,'N'BLOCK,KUVEMPUNAGARA,MYSURU</t>
  </si>
  <si>
    <t>AEIS-36</t>
  </si>
  <si>
    <t>M/S PALACE TYRES, NO:848, PANCHAMANTRA ROAD, KUVEMPUNGAR, MYSURU</t>
  </si>
  <si>
    <t>AEIS-37</t>
  </si>
  <si>
    <t>M/S LAXMI PATIL SERVICE STATION, RING ROAD CIRCLE, BOGADI, MYSURU.</t>
  </si>
  <si>
    <t>AEIS-38</t>
  </si>
  <si>
    <t>M/S MYSORE WEST LIONS SEVANIKETAN SCHOOL, P-3, 6TH CROSS, GOKULAM 3RD STAGE, MYSURU.</t>
  </si>
  <si>
    <t>AEIS-39</t>
  </si>
  <si>
    <t>M/S MYSORE RURAL &amp; URBAN TALUK M.S.P.C,NO: 2381/CD,HEBBAL VILLAGE,KASABA HOBLI,MYSORE TALUK.</t>
  </si>
  <si>
    <t>AEIS-40</t>
  </si>
  <si>
    <t>M/S HUTCHISON ESSAR SOUTH LTD, NO. 27, 2ND BLOCK, J.L.PURAM, MYSURU</t>
  </si>
  <si>
    <t>AEIS-41</t>
  </si>
  <si>
    <t>M/S HUTCHISON ESSAR SOUTH LTD, NO. 2, 64/2, IST MAIN, MAHAJANA LAYOUT, VIJAYNAGAR, MYSURU</t>
  </si>
  <si>
    <t>AEIS-42</t>
  </si>
  <si>
    <t>M/S HUTCHISON ESSAR SOUTH LTD, NO.331/B, HEBBAL INDUSTRIAL AREA, MYSURU</t>
  </si>
  <si>
    <t>AEIS-43</t>
  </si>
  <si>
    <t>M/S HUTCHISON ESSAR SOUTH LTD, YADAVAGIRI, NEAR VIKRAM HOSPITAL, MYSURU</t>
  </si>
  <si>
    <t>AEIS-44</t>
  </si>
  <si>
    <t>M/S HUTCHISON ESSAR SOUTH LTD, SHIVANNA COMPLEX, 16/1, KALIDASA MAIN ROAD, V.V.MOHALLA, MYSURU</t>
  </si>
  <si>
    <t>AEIS-45</t>
  </si>
  <si>
    <t>M/S HUTCHISON ESSAR SOUTH LTD,NO.232, 2ND STAGE, GOKULAM, MYSURU</t>
  </si>
  <si>
    <t>AEIS-46</t>
  </si>
  <si>
    <t>M/S HUTCHISON ESSAR SOUTH LTD, NO.540,'B' BLOCK, 3RD STAGE, VIJAYNAGARA,MYSURU</t>
  </si>
  <si>
    <t>AEIS-47</t>
  </si>
  <si>
    <t>M/S HUTCHISON ESSAR SOUTH LTD,  NO:CA, 1/A, HEBBAL 1ST STAGE, HEBBAL, MYSURU</t>
  </si>
  <si>
    <t>AEIS-48</t>
  </si>
  <si>
    <t>M/S HUTCHISON ESSAR SOUTH LTD,  NO:68/4A2, HUNSUR ROAD, NEAR SBI BELAVADI, MYSURU</t>
  </si>
  <si>
    <t>AEIS-49</t>
  </si>
  <si>
    <t>M/S HUTCHISON ESSAR SOUTH LTD, PLOT NO:162/B, BELAGOLA INDUSTRIAL AREA, MYSURU</t>
  </si>
  <si>
    <t>AEIS-50</t>
  </si>
  <si>
    <t>M/S HUTCHISON ESSAR SOUTH LTD,  NO:675, CINEMA THEATRE ROAD, ELAWALA, MYSURU</t>
  </si>
  <si>
    <t>AEIS-51</t>
  </si>
  <si>
    <t>M/S HUTCHISON ESSAR SOUTH LTD,  NO:332/2A KATHA NO:1640 ASHRAMA ROAD ,HINKAL, MYSURU</t>
  </si>
  <si>
    <t>AEIS-52</t>
  </si>
  <si>
    <t>M/S HUTCHISON ESSAR SOUTH LTD,  SY NO:75, KATHA NO:620/1, HUNDI BEEDI, HINKAL, MYSURU</t>
  </si>
  <si>
    <t>AEIS-53</t>
  </si>
  <si>
    <t>M/S HUTCHISON ESSAR SOUTH LTD,  SY NO:534/2A, UDBURU JAIPURA HOBLI, MYSURU</t>
  </si>
  <si>
    <t>AEIS-54</t>
  </si>
  <si>
    <t>M/S VODAFONE ESSAR SOUTH LTD, SITE NO:736-A, 3RD CROSS, ROOPA NAGAR, MYSURU-26</t>
  </si>
  <si>
    <t>AEIS-55</t>
  </si>
  <si>
    <t>M/S TATA TELE SERVICE LTD., VIDYAVARDHAKA COLLEGE OF ENGINEERING, GOKULAM 2 ND STAGE, MYSURU</t>
  </si>
  <si>
    <t>AEIS-56</t>
  </si>
  <si>
    <t>M/S TATA TELE SERVICE LTD., C/O SURVEY NO:42, KIADB INDUSTRIAL AREA, NEAR BHARAT CANCER HOSPITAL, HEBBAL MYSURU</t>
  </si>
  <si>
    <t>AEIS-57</t>
  </si>
  <si>
    <t>M/S TATA TELE SERVICE LTD., C/O SURVEY NO:130/2A, 18,  NEAR SPEECH &amp; HEARING INSTITUTE, MANASA GANGOTRI BOGADI, MYSURU</t>
  </si>
  <si>
    <t>AEIS-58</t>
  </si>
  <si>
    <t>M/S TATA TELE SERVICE LTD., MR DINESH INDIRA COMPLEX, NRUPATHUNGA ROAD, KUVEMPUNAGAR MYSURU</t>
  </si>
  <si>
    <t>AEIS-59</t>
  </si>
  <si>
    <t>M/S TATA TELE SERVICE LTD., MRS. SULOCHANA, SBM BUILDING, TEMPLE ROAD, VV MOHALLA,  MYSURU</t>
  </si>
  <si>
    <t>AEIS-60</t>
  </si>
  <si>
    <t>M/S TATA TELE SERVICE LTD., NO 938, 7TH MAIN KANTHARAJA URS ROAD, SARASWATHI PURAM, MYSURU</t>
  </si>
  <si>
    <t>AEIS-61</t>
  </si>
  <si>
    <t>M/S WIRE LESS TT INFO SERVICE LTD., NO:241/6, 6TH CROSS, NEAR SURYA BEKARY, HEBBAL MAIN ROAD, HEBBAL MYSURU</t>
  </si>
  <si>
    <t>AEIS-62</t>
  </si>
  <si>
    <t>M/S WIRE LESS TT INFO SERVICE LTD., NO:1340/A,NEAR RAMAMANDIRA TEMPLE,HINKAL VILLAGE, MYSURU-570 017</t>
  </si>
  <si>
    <t>AEIS-63</t>
  </si>
  <si>
    <t>M/S WIRE LESS TT INFO SERVICE LTD., SITE NO:20, SY. NO.93, KATHA NO.175/1, BELAWATTA VILLAGE, RBI POST,  MYSURU-570 003</t>
  </si>
  <si>
    <t>AEIS-64</t>
  </si>
  <si>
    <t>M/S WIRELESS TT INFO SERVICE LTD., NO:19/2A, &amp; 19/2B, BELAGOLA INDUSTRIAL AREA, METAGALLI, MYSURU</t>
  </si>
  <si>
    <t>AEIS-65</t>
  </si>
  <si>
    <t>M/S WIRELESS TT INFO SERVICE LTD, NO:130/2A-18, BOGADI, MYSURU</t>
  </si>
  <si>
    <t>AEIS-66</t>
  </si>
  <si>
    <t>M/S WIRELESS TT INFO SERVICE LTD., NO:136 LIG , 6TH MAIN, I ST STAGE, BRINDHAVAN EXTENSION, MYSURU</t>
  </si>
  <si>
    <t>AEIS-67</t>
  </si>
  <si>
    <t>M/S WIRELESS TT INFO SERVICE LTD., NO:70/A, SAHUKAR CHENNAYYA MAIN ROAD, CHAMARAJA MOHALLA, KUVEMPUNAGAR, MYSURU</t>
  </si>
  <si>
    <t>AEIS-68</t>
  </si>
  <si>
    <t>M/S WIRELESS TT INFO SERVICE LTD, NO:527, VIJAYANAGAR, 3RD STAGE, B BLOCK, MYSURU</t>
  </si>
  <si>
    <t>AEIS-69</t>
  </si>
  <si>
    <t>M/S WIRE LESS TT INFO SERVICE LTD., SY. NO:110, NEAR MATHA AMRUTHAMAYI SCHOOL, 2ND STAGE, BOGADI  MYSURU</t>
  </si>
  <si>
    <t>AEIS-70</t>
  </si>
  <si>
    <t>M/S WIRELESS TT INFO SERVICE LTD, NO:28/B, OLD MANANDAVADI ROAD MYSURU SOUTH, MYSURU</t>
  </si>
  <si>
    <t>AEIS-71</t>
  </si>
  <si>
    <t>M/S RELIANCE INFOCOMM  LTD., NO17/A, 2ND MAIN PARAMAHAMSA ROAD YADAVAGIRI, MYSURU</t>
  </si>
  <si>
    <t>AEIS-72</t>
  </si>
  <si>
    <t>M/S RELIANCE INFOCOMM  LTD., BTS VIVEKANANDA NAGAR, MYSURU</t>
  </si>
  <si>
    <t>AEIS-73</t>
  </si>
  <si>
    <t>M/S RELIANCE COMMUNICATION LTD., DEEPANAGAR,  MYSURU</t>
  </si>
  <si>
    <t>AEIS-74</t>
  </si>
  <si>
    <t>M/S RELIANCE COMMUNICATION LTD.,  GRS FANTASY PARK METAGALLI, MYSURU</t>
  </si>
  <si>
    <t>AEIS-75</t>
  </si>
  <si>
    <t>M/S RELIANCE COMMUNICATION LTD., DATTAGALLI MYSURU</t>
  </si>
  <si>
    <t>AEIS-76</t>
  </si>
  <si>
    <t>M/S RELIANCE COMMUNICATION LTD., BELAVATTA VILLAGE, MYSURU</t>
  </si>
  <si>
    <t>AEIS-77</t>
  </si>
  <si>
    <t>M/S INDUS TOWER LTD., NO:3, GORUR  VG, SRIRAMPURA POST, MYSURU</t>
  </si>
  <si>
    <t>AEIS-78</t>
  </si>
  <si>
    <t>M/S INDUS TOWER LTD., SY. NO:3/3, DODDAMARAGOWDANAHALLI VILLAGE, ILWALA HOBLI  MYSURU</t>
  </si>
  <si>
    <t>AEIS-79</t>
  </si>
  <si>
    <t>M/S INDUS TOWER LTD., SY. NO:309, PLOT NO:295-A-PART 2, KASABA HOBLI, HEBBAL INDUSTRIAL AREA,  MYSURU</t>
  </si>
  <si>
    <t>AEIS-80</t>
  </si>
  <si>
    <t>M/S INDUS TOWER LTD., KATHA NO:2412, SITE NO:2362, BANK COLONY ROAD, BOGADI, MYSURU</t>
  </si>
  <si>
    <t>AEIS-81</t>
  </si>
  <si>
    <t>M/S MS XCEL TELECOM PVT LTD, PLOT NO:12, KSSIDC PLOT, HEBBAL INDUSTRIAL AREA, JK RADIAL PLANT, HEBBAL, MYSURU</t>
  </si>
  <si>
    <t>AEIS-82</t>
  </si>
  <si>
    <t>M/S BHARATI MOBILES LTD.,NO.1503,VIJAYANAGAR 2ND STAGE, DEVARAJ MOHALLA, MYSURU</t>
  </si>
  <si>
    <t>AEIS-83</t>
  </si>
  <si>
    <t>M/S BHARATI AIRTEL LTD., NATIONAL NYLON FABRICS, 162-A, BELAGOLA INDUSTRIAL AREA, METAGALLI, MYSURU</t>
  </si>
  <si>
    <t>AEIS-84</t>
  </si>
  <si>
    <t>M/S BHARATI AIRTEL LTD., NO:2928/1, NEW NO:D.8:1, &amp; NO:2928/1A, GOKULAM MAIN ROAD, DEVARAJ MOHALLA,  MYSURU</t>
  </si>
  <si>
    <t>AEIS-85</t>
  </si>
  <si>
    <t>M/S BHARATI AIRTEL LTD.,  SOVEREIGN FOOD PRODUCTS, PLOT NO:1-H-B, SY. NO:85, HOOTAGALLI VILLAGE, MYSURU</t>
  </si>
  <si>
    <t>AEIS-86</t>
  </si>
  <si>
    <t>M/S BHARATI INFRATEL LTD, KATHA NO:35, VISHWAMANAVA DOUBLE ROAD, RAMAKRISHNANAGAR 2ND STAGE, MYSURU</t>
  </si>
  <si>
    <t>AEIS-87</t>
  </si>
  <si>
    <t>M/S BHARATI AIRTEL LTD, PROPERTY NO:69, OLD NO:34/B, 8TH CROSS, 4TH MAIN, DEVARAJ MOHALLA, MYSURU</t>
  </si>
  <si>
    <t>AEIS-88</t>
  </si>
  <si>
    <t>M/S BHARATI AIRTEL LTD, NO:307, NAGAWALA VILLAGE,  ELWALA HOBLI, MYSURU</t>
  </si>
  <si>
    <t>AEIS-89</t>
  </si>
  <si>
    <t>M/S BHARATI MOBILE LTD., NO:3084, IST MAIN,  PARAMAHAMSA ROAD, YADAVAGIRI, MYSURU</t>
  </si>
  <si>
    <t>AEIS-90</t>
  </si>
  <si>
    <t>M/S BHARATI AIRTEL LTD., NO:93/35, BELWATTA VILLAGE, KASABA HOBLI, MYSURU</t>
  </si>
  <si>
    <t>AEIS-91</t>
  </si>
  <si>
    <t>M/S BHARATI AIRTEL LTD, DEVAYYANAHUNDI, SRIRAMPURA 2ND STAGE, MYSURU</t>
  </si>
  <si>
    <t>AEIS-92</t>
  </si>
  <si>
    <t>M/S BHARATI AIRTEL LTD, SY. NO.348/2, KADUKOLA VILLAGE, JAYAPURA HOBLI, MYSURU</t>
  </si>
  <si>
    <t>AEIS-93</t>
  </si>
  <si>
    <t>M/S BHARATI AIRTEL LTD, SY. NO 45, CHOWDAHALLI, MYSURU</t>
  </si>
  <si>
    <t>AEIS-94</t>
  </si>
  <si>
    <t>M/S BHARATI AIRTEL LTD., NO:1503, VIJAYANAGAR 2ND STAGE, DEVARAJ MOHALLA, MYSURU</t>
  </si>
  <si>
    <t>AEIS-95</t>
  </si>
  <si>
    <t>M/S BHARATI AIRTEL LTD., SITE NO:763/A, 5TH CROSS, ROOPANAGAR, M.K.HALLI, MYSURU</t>
  </si>
  <si>
    <t>AEIS-96</t>
  </si>
  <si>
    <t>M/S AIRCEL LTD, NO:219, NEAR VIDHYA VARDHAKA COLLEGE, 2ND STAGE, VIJAYANAGAR, MYSURU-570 001</t>
  </si>
  <si>
    <t>AEIS-97</t>
  </si>
  <si>
    <t>M/S SHIVA SERVICE STATION, UDAYARAVI ROAD, KUVEMPUNAGAR, MYSURU</t>
  </si>
  <si>
    <t>AEIS-98</t>
  </si>
  <si>
    <t>M/S ARVIND BRANDS, MEGA MART, NO:60, OPP. APOLLO HOSPITAL,  NEW KANTHARAJ URS ROAD, KUVEMPUNAGAR, MYSURU</t>
  </si>
  <si>
    <t>AEIS-100</t>
  </si>
  <si>
    <t>M/S INDUS TOWERS LTD,.NO: 118, OPP. SIRICULTURE HOSTEL, MANANDAVADI MAIN ROAD, SRIRAMPURAM, MYSURU</t>
  </si>
  <si>
    <t>AEIS-101</t>
  </si>
  <si>
    <t>M/S RANGOLI TEXTILES, KUVEMPUNAGARA, UDAYARAVI ROAD MYSURU</t>
  </si>
  <si>
    <t>AEIS-102</t>
  </si>
  <si>
    <t>M/S VIOM NETWORKS LTD, SY.NO: 190/2, KHATA NO:10/C, HINKAL VILLAGE, KASABA HOBLI, HUNSUR ROAD, MYSURU-570 017</t>
  </si>
  <si>
    <t>AEIS-103</t>
  </si>
  <si>
    <t>M/S INDUS TOWERS LTD, SY.NO: 2, MEGALAPURA VILLAGE, MYDANAHALI, YELWALA HOBLI, MYSURU</t>
  </si>
  <si>
    <t>AEIS-104</t>
  </si>
  <si>
    <t>M/S JAGADAMBA SERVICE STATION, NO:1364/A, DOUBLE ROAD, KUVEMPUNAGAR, MYSURU-23</t>
  </si>
  <si>
    <t>AEIS-105</t>
  </si>
  <si>
    <t>M/S INFOSYS TECHNOLOGY LTD, CISF BARRACKS, NO:316 PART 1, HEBBAL I/A, MYSURU</t>
  </si>
  <si>
    <t>AEIS-106</t>
  </si>
  <si>
    <t>M/S INDUS TOWERS LTD., SY. NO: 17, JAYAPURA VILLAGE &amp; POST, MYSURU</t>
  </si>
  <si>
    <t>AEIS-107</t>
  </si>
  <si>
    <t>M/S INDUS TOWERS LTD, SY. NO:307, NAGAWALA VILLAGE, YELWALA HOBLI, MYSURU</t>
  </si>
  <si>
    <t>AEIS-108</t>
  </si>
  <si>
    <t>M/S INDUS TOWERS LTD., PLOT NO: 151/A, METAGALLI VILLAGE, MYSURU</t>
  </si>
  <si>
    <t>AEIS-109</t>
  </si>
  <si>
    <t>M/S INDUS TOWERS LTD., SY NO:272/3, DEVARAJA MOHALLA, VIJAYANAGAR 2ND STAGE, MYSURU</t>
  </si>
  <si>
    <t>AEIS-110</t>
  </si>
  <si>
    <t>M/S INDUS TOWERS LTD., PLOT NO:410-413, KASABA HOBLI, HEBBAL, MYSURU</t>
  </si>
  <si>
    <t>AEIS-111</t>
  </si>
  <si>
    <t>M/S INDUS TOWERS LTD., SY NO:36, NEAR RING ROAD, OPP GRS FANTASY PARK, METAGALLI, MYSURU</t>
  </si>
  <si>
    <t>AEIS-112</t>
  </si>
  <si>
    <t>M/S INDUS TOWERS LTD., KHATA NO:125, NO:15 &amp; 32/1, CHIKKAHARADAHALLI, ARAVINDANAGAR, 4TH MAIN, SRIRAMPURA, MYSURU</t>
  </si>
  <si>
    <t>AEIS-113</t>
  </si>
  <si>
    <t>M/S INDUS TOWERS LTD.,  SY NO:1/1, ARDHANAHALLI, MADHUR POST, JAYAPURA HOBLI MYSURU</t>
  </si>
  <si>
    <t>AEIS-114</t>
  </si>
  <si>
    <t>M/S INDUS TOWERS LTD., PROPERTY KATHA NO:888, MARTIKYATANAHALLI, JAYAPURA HOBLI, MYSURU</t>
  </si>
  <si>
    <t>AEIS-115</t>
  </si>
  <si>
    <t>M/S INDUS TOWERS LTD., ASSEAAMENT NO:97, YECHAGUNDLU VILLAGE, MYSURU</t>
  </si>
  <si>
    <t>AEIS-116</t>
  </si>
  <si>
    <t>M/S INDUS TOWERS LTD., NO:144/3, SALUNDI VILLAGE ROAD, KELLAHALLI, JAYAPURA HOBLI &amp; POST, MYSURU</t>
  </si>
  <si>
    <t>AEIS-117</t>
  </si>
  <si>
    <t>M/S INDUS TOWERS LTD., SY NO:205/11, HEBBUR VILLAGE, KASABA HOBLI, MYSURU</t>
  </si>
  <si>
    <t>AEIS-118</t>
  </si>
  <si>
    <t>M/S INDUS TOWERS LTD., SY NO:3/1, HEBBADI VILLAGE, MYSURU</t>
  </si>
  <si>
    <t>AEIS-119</t>
  </si>
  <si>
    <t>M/S ISKON, NO:31, 18TH CROSS, JAYANAGAR,MYSURU-14</t>
  </si>
  <si>
    <t>AEIS-120</t>
  </si>
  <si>
    <t>M/S TRINETHRA RETAILS LTD, ANNAPURNA COMPLEX, NO:376/3, SARASWATIPURAM EXTN., TONACHIKOPPAL SAHUKAR CHANNNAIAH ROAD, MYSURU</t>
  </si>
  <si>
    <t>AEIS-121</t>
  </si>
  <si>
    <t xml:space="preserve"> M/S MULUKANADU SABHA , VIJAYANGAR, MYSURU</t>
  </si>
  <si>
    <t>AEIS-122</t>
  </si>
  <si>
    <t>M/S RELIANCE INFRATEL LTD, NO:333, 69/2, MANANDHAVADI HD KOTE ROAD, SRIRAMPURA MYSURU</t>
  </si>
  <si>
    <t>AEIS-123</t>
  </si>
  <si>
    <t>M/S WIRELESS TT INFO SERVICE LTD., VIJAYANAGAR 1ST STAGE, OPP TO YOGA NARASIMHASWAMY TEMPLE, MYSURU</t>
  </si>
  <si>
    <t>AEIS-124</t>
  </si>
  <si>
    <t>M/S WIRELESS TT INFO SERVICE LTD., SY NO:71/1, KHB COLONY BELWADI POST, HOOTAGALLI, MYSURU-570 014</t>
  </si>
  <si>
    <t>AEIS-125</t>
  </si>
  <si>
    <t>M/S INDUS TOWERS LTD, SY NO:83/1, KATHA NO:190, KUMARABEEDU VILLAGE, BEERIHUNDI POST, ELAWALA HOBLI, MYSURU</t>
  </si>
  <si>
    <t>AEIS-126</t>
  </si>
  <si>
    <t>M/S INDUS TOWERS LTD., NO:73/1, CHIKKAKANYA VILLAGE, DODDAKANYA POST, JAYAPURA HOBLI MYSURU</t>
  </si>
  <si>
    <t>AEIS-127</t>
  </si>
  <si>
    <t>M/S INDUS TOWERS LTD., SY NO:110/7, GOPALAPURA VILLAGE, JAYAPURA HOBLI, MYSURU</t>
  </si>
  <si>
    <t>AEIS-128</t>
  </si>
  <si>
    <t>M/S INDUS TOWERS LTD., PLOT NO:20(A-1), MYSURU - BELAGOLA I/A, BACKSIDE OF KODAGAHALLI SERVICE STATION, OPP JK TYRE FACTORY, KRS ROAD, MYSURU-570016</t>
  </si>
  <si>
    <t>AEIS-129</t>
  </si>
  <si>
    <t>M/S INDUS TOWERS LTD., SY NO:43, KHATHA NO:57, GUNGRALA CHATRA VILLAGE, K.NAGANAHALLI POST, ELWALA HOBLI, MYSURU-571130</t>
  </si>
  <si>
    <t>AEIS-130</t>
  </si>
  <si>
    <t>M/S SHAKTI VINAYAKA SERVICE STATION, NO:301/1B, MYSURU HUNSUR HIGHWAY YELAWALA MYSURU-30</t>
  </si>
  <si>
    <t>AEIS-131</t>
  </si>
  <si>
    <t>M/S MADHU TYRES SERVICES, PADVARALLI HUNSUR ROAD, MYSURU-09</t>
  </si>
  <si>
    <t>AEIS-132</t>
  </si>
  <si>
    <t>M/S INDUS TOWERS LTD., KATHA NO:111/110, KERAGALLI &amp; POST, JAYAPURA HOBLI, MYSURU</t>
  </si>
  <si>
    <t>AEIS-133</t>
  </si>
  <si>
    <t>M/S INDUS TOWERS LTD., SITE NO:2253/B, 2254, 8TH CROSS, 15TH MAIN, VIJAYANAGAR 2ND STAGE MYSURU-17</t>
  </si>
  <si>
    <t>AEIS-134</t>
  </si>
  <si>
    <t>M/S SRI VENKATESHWARA FUNCTION HALL, OPPOSITE CHITRAVANA RESORT, KALWADI GATE, KOTE HUNDI MANANDAVADI ROAD, MYSURU</t>
  </si>
  <si>
    <t>AEIS-135</t>
  </si>
  <si>
    <t xml:space="preserve">M/S VIOM NETWORKS LTD., PLOT NO:1-H-B, HOOTAGALLI INDUSTRIAL AREA, SY NO:85,HOOTAGALLI VILLAGE, KASABA HOBLI, MYSURU  </t>
  </si>
  <si>
    <t>AEIS-136</t>
  </si>
  <si>
    <t>M/S VIOM NETWORKS LTD., SY. NO:216/1, KHATHA NO:984/A12/622, SITE NO:6, SUBRAMANYANAGAR VIJAYANAGAR 3RD STAGE, HINKAL VILLAGE, MYSURU</t>
  </si>
  <si>
    <t>AEIS-137</t>
  </si>
  <si>
    <t>M/S VIOM NETWORKS LTD., PARVATAMMA, BOGADI, MYSURU</t>
  </si>
  <si>
    <t>AEIS-138</t>
  </si>
  <si>
    <t>M/S VIOM NETWORKS LTD., PROPERTY BEARING NO:104/1 N NO:5, KATHA JANJAR NO:744, GURUR VILLAGE, KASABA HOBLI, MYSURU</t>
  </si>
  <si>
    <t>AEIS-139</t>
  </si>
  <si>
    <t>M/S VIOM NETWORKS LTD., PROPERTY BEARING SITE SY. NO:3/4, BELAVADI VILLAGE, YELWALA HOBLI, MYSURU</t>
  </si>
  <si>
    <t>AEIS-140</t>
  </si>
  <si>
    <t>M/S VIOM NETWORKS LTD, RANGA RAO COLONY RK NAGAR MYSURU</t>
  </si>
  <si>
    <t>AEIS-141</t>
  </si>
  <si>
    <t>M/S VIOM NETWORKS LTD., FACTORY BUILDING NO: MF18, YADAVAGIRI I/A, DEVARAJ MOHALLA , MYSURU</t>
  </si>
  <si>
    <t>AEIS-142</t>
  </si>
  <si>
    <t>M/S VIOM NETWORKS LTD., MR D.RAMAIAH GOWDA, 
S NO:5, GURGALLI VILLAGE, BELAVADI POST, MYSURU</t>
  </si>
  <si>
    <t>AEIS-143</t>
  </si>
  <si>
    <t>M/S VIOM NETWORKS LTD.,  PROPERTY BEARING SITE NO:59, AT BOGADHI VILLAGE, KASABA HOBLI, MYSURU</t>
  </si>
  <si>
    <t>AEIS-144</t>
  </si>
  <si>
    <t>M/S VIOM NETWORKS LTD., SY.NO: 71/1, HOOTAGALLI, KHB COLONY , BELVADI POST, MYSURU</t>
  </si>
  <si>
    <t>AEIS-145</t>
  </si>
  <si>
    <t>M/S VIOM NETWORKS LTD., SRI BEERESHWARASWAMY TEMPLE, SY NO:129/1 &amp; 127/2, THONACHI KOPPAL, BEHIND JC ROAD, MYSURU</t>
  </si>
  <si>
    <t>AEIS-146</t>
  </si>
  <si>
    <t>M/S VIOM NETWORKS LTD., PROPERTY  BEARING PLOT NO:68-K, KHATHA NO:59, SY NO:105, HOOTAGALLI VILLAGE, KASABA HOBLI, MYSURU</t>
  </si>
  <si>
    <t>AEIS-147</t>
  </si>
  <si>
    <t>M/S VIOM NETWORKS LTD., PLOT NO:306-B, SY NO:6 &amp; 7, HEBBAL I/A, KASABA HOBLI, MYSURU</t>
  </si>
  <si>
    <t>AEIS-148</t>
  </si>
  <si>
    <t>SRI SRINIVAS NO:119, 7TH CROSS NIVILU ROAD, KUVEMPUNAGAR MYSORE</t>
  </si>
  <si>
    <t>AEIS-149</t>
  </si>
  <si>
    <t>M/S VIOM NETWORKS LTD., SITE NO:6A, BLOCK B5, VASU LAYOUT, RAMAKRISHNANAGAR I BLOCK, MYSURU</t>
  </si>
  <si>
    <t>AEIS-150</t>
  </si>
  <si>
    <t>M/S VIOM NETWORKS LTD, NO:1340/A, NEAR RAMAMANDIRA TEMPLE,HINKAL VILLAGE,MYSURU-570 017</t>
  </si>
  <si>
    <t>AEIS-151</t>
  </si>
  <si>
    <t>M/S GTL INFRASTRUCTURE LTD., SY NO:96, NO:465, HOOTAGALLI INDUSTRIAL AREA, KRS ROAD, MYSURU</t>
  </si>
  <si>
    <t>AEIS-152</t>
  </si>
  <si>
    <t>M/S SREE LPG LTD, RING ROAD, BOGADHI VILLAGE, MYSURU</t>
  </si>
  <si>
    <t>AEIS-153</t>
  </si>
  <si>
    <t>THE PRESIDENT, M/S GANA BHARATHI VEENE SHESHANNA BHAVAN , ADHICHUNCHNAGIRI ROAD, KUVEMPUNGAR, MYSURU</t>
  </si>
  <si>
    <t>AEIS-154</t>
  </si>
  <si>
    <t>M/S VIOM NETWORKS LTD., SY.NO: 77/1, KATHA NO:142, NO:527, HOOTAGALLI VILLAGE, KRS ROAD, MYSURU</t>
  </si>
  <si>
    <t>AEIS-155</t>
  </si>
  <si>
    <t>M/S VIOM NETWORKS LTD., PLOT NO:166, SY.NO: 366, NEAR LUNAR BAGS, HEBBAL INDUSTRIAL AREA, KASABA HOBLI, HEBBAL VILLAGE, MYSURU-570 018</t>
  </si>
  <si>
    <t>AEIS-156</t>
  </si>
  <si>
    <t>M/S VIOM NETWORKS LTD., PROPERTY BEARING SY.NO:268/2, JINJAR NO:175, HEBBAL VILLAGE, KASABA HOBLI, MYSURU</t>
  </si>
  <si>
    <t>AEIS-157</t>
  </si>
  <si>
    <t>M/S SKY BAR &amp; REASTURANT , NO:6/2B, NEAR BOGADHI RING ROAD, MYSURU</t>
  </si>
  <si>
    <t>AEIS-158</t>
  </si>
  <si>
    <t>M/S BHARGHAVI ENTERPRISES, NO:69, METAGALLI INDUSTRAIAL ESTATE, MYSURU-16</t>
  </si>
  <si>
    <t>AEIS-159</t>
  </si>
  <si>
    <t>M/S AMRITA KRIPA HOSPITAL , ROOPANAGAR, MYSORE-26</t>
  </si>
  <si>
    <t>AEIS-160</t>
  </si>
  <si>
    <t>M/S SARASWATHIPURAM CLUB,
NO. 1/70-71, #70, VISHWAMANAVA DOUBLE ROAD,
SARASWATHIPURAM, MYSURU  - 570 009</t>
  </si>
  <si>
    <t>AEIS-161</t>
  </si>
  <si>
    <t>M/S VIOM NETWORKS LTD., NO:61, METAGALLI (GRS FANTASY PARK), OPP RBI, MYSURU</t>
  </si>
  <si>
    <t>AEIS-162</t>
  </si>
  <si>
    <t>M/S GAYATHRI ARCADE, NO 127/1, 2ND CROSS, YADAVAGIRI, MYSORE-20</t>
  </si>
  <si>
    <t>AEIS-163</t>
  </si>
  <si>
    <t>M/S VIOM NETWORKS LTD., NO:193/3,KUMBARAKOPPLU, HEBBAL, MYSURU</t>
  </si>
  <si>
    <t>AEIS-164</t>
  </si>
  <si>
    <t>M/S VIOM NETWORKS LTD., NO:3,4,13,14,23 &amp; 24, 3RD BLOCK, ASHRAMA ROAD, JAYALAKSHMIPURAM, MYSURU-12</t>
  </si>
  <si>
    <t>AEIS-165</t>
  </si>
  <si>
    <t>M/S VIOM NETWORKS LTD, NO:D-53, HEBBAL I/A, MYSURU-17(HARSHA ENTERPRISES)</t>
  </si>
  <si>
    <t>AEIS-166</t>
  </si>
  <si>
    <t>M/S VIOM NETWORKS LTD, NO:1 &amp; 436, HEBBAL I/A, C/O M/S MIDAS GRANITES (P) LTD, HEBBAL , MYSURU.</t>
  </si>
  <si>
    <t>AEIS-167</t>
  </si>
  <si>
    <t>M/S BASAVESHWARA KALYANA MANTAP, 1ST MAIN, 7TH CROSS, PADUVARAHALLI, MYSORE</t>
  </si>
  <si>
    <t>AEIS-168</t>
  </si>
  <si>
    <t>M/S INDUS TOWERS LTD, NO:333/69/2, H D KOTE ROAD, SRIRAMPURA, MYSURU</t>
  </si>
  <si>
    <t>AEIS-169</t>
  </si>
  <si>
    <t>M/S COASTAL GARDEN, NO-83, BELAGOLA INDUSTRIAL AREA, OPP TO FALCON TYRES, KRS MAIN ROAD, MYSURU</t>
  </si>
  <si>
    <t>AEIS-170</t>
  </si>
  <si>
    <t>TOWER VISION INDIA PVT LTD,  SY.NO: 1, VIJASHREEPURA, SJCE ENGINEERING COLLEGE CAMPUS, MYSORE -6</t>
  </si>
  <si>
    <t>AEIS-171</t>
  </si>
  <si>
    <t>M/S ATC TELECOM CORPORATION PVT LTD,  PLOT NO: 113, NO:634, B M SHREE NAGAR, 13TH CROSS, 1ST MAIN, MYSURU-570017.</t>
  </si>
  <si>
    <t>AEIS-172</t>
  </si>
  <si>
    <t>M/S INDAVARA  ENGINEERING CO PVT LTD, HOOTAGALLI INDUSTRIALA AREA, NO:73, 2ND STAGE, MYSURU-570008.</t>
  </si>
  <si>
    <t>AEIS-173</t>
  </si>
  <si>
    <t>PANCHAYAT ENGINEERING DIVISION, KUVEMPUNAGAR, MYSURU</t>
  </si>
  <si>
    <t>AEIS-174</t>
  </si>
  <si>
    <t>M/S ATC TELECOM TOWER CORPORATION PVT LTD, SY.NO: 307, DHANAGALLI VILLAGE, JAYAPURA HOBLI, MYSURU</t>
  </si>
  <si>
    <t>AEIS-175</t>
  </si>
  <si>
    <t>M/S GNANA GANGA EDUCATION TRUST, KUVEMPUNAGAR, MYSORE.</t>
  </si>
  <si>
    <t>AEIS-176</t>
  </si>
  <si>
    <t xml:space="preserve"> M/S R N MURTHY, V V MOHALLA, MYSURU</t>
  </si>
  <si>
    <t>AEIS-177</t>
  </si>
  <si>
    <t>M/S ASSISTANT EXECUTIVE ENGINEER,
ELECTRICAL SUB DIVISION,
KAVERI BHAVAN, YADAVGIRI,
MYSURU 570 020</t>
  </si>
  <si>
    <t>AEIS-178</t>
  </si>
  <si>
    <t>MYSORE NIRMITHI KENDRA,
NO 98, BEHIND REGIONAL COLLEGE, BOGADI SECOND STAGE, MYSURU-570 026.</t>
  </si>
  <si>
    <t>AEIS-179</t>
  </si>
  <si>
    <t>M/S VIOM NETWORKS LTD., NO:661, HUNSUR ROAD, HINKAL VILLAGE, KASABA HOBLI, MYSURU</t>
  </si>
  <si>
    <t>AEIS-180</t>
  </si>
  <si>
    <t>M/S BHARATI AIRTEL LTD, SY. NO:17, JAYAPURA VILLAGE, MYSURU.</t>
  </si>
  <si>
    <t>AEIS-181</t>
  </si>
  <si>
    <t>SMT.A.M.PRABHAVATHI, NO:121, GOKULAM MAIN ROAD, JL PURAM, MYSURU</t>
  </si>
  <si>
    <t>AEIS-182</t>
  </si>
  <si>
    <t>M/S BHARATI AIRTEL LTD, SY. NO:121/A, SHOP 3&amp;4, 5TH CROSS, SARASWATHIPURAM, MYSURU.</t>
  </si>
  <si>
    <t>AEIS-183</t>
  </si>
  <si>
    <t>SRI. SUNIL P.B, NO:596, 1ST MAIN,  "B" BLOCK, KANAKADASANAGAR, MYSURU - 570 022.</t>
  </si>
  <si>
    <t>AEIS-184</t>
  </si>
  <si>
    <t>SRI.R.GURU, NO:3005, GOKULAM MAIN ROAD, PANCHAVATI CIRCLE,  V V MOHALLA, MYSURU</t>
  </si>
  <si>
    <t>AEIS-185</t>
  </si>
  <si>
    <t>SRI SHIVAPRAKASH , SY NO: 67/1,2,3 &amp;4, KOTE HUNDI VILLAGE, CHOWDAHALLI DAKOLE ,MYSURU TALUK</t>
  </si>
  <si>
    <t>AEIS-186</t>
  </si>
  <si>
    <t>SRI ASHWIN SIDDARTH , NO:18, KALIDASA ROAD, J L PURAM, MYSURU</t>
  </si>
  <si>
    <t>AEIS-187</t>
  </si>
  <si>
    <t>M/S V K FUEL STATION, NEW KANTHARAJA URS ROAD, KUVEMPUNGAR, MYSURU</t>
  </si>
  <si>
    <t>AEIS-188</t>
  </si>
  <si>
    <t>TRACK AND TRAIL , NO:2, 3RD STAGE , VIJAYANAGAR, MYSURU</t>
  </si>
  <si>
    <t>AEIS-189</t>
  </si>
  <si>
    <t>THE CHIEF OPERATING OFFICER, M/S RANGA RAO AND SONS PVT LTD, N R HOUSE, VANI VILAS OAD, MYSURU</t>
  </si>
  <si>
    <t>AEIS-190</t>
  </si>
  <si>
    <t>M/S VODAFONA ESSAR SOUTH LTD CAI SRIRAMPURA 2 ND STAGE MYSORE</t>
  </si>
  <si>
    <t>AEIS-191</t>
  </si>
  <si>
    <t>M/S VODAFONA ESSAR SOUTH LTD PROPERTY NO:992, &amp; 995 NEAR GANGOTHRI FLOOR MILL, KOORGALLI BELAVADI POST  MYSORE</t>
  </si>
  <si>
    <t>AEIS-192</t>
  </si>
  <si>
    <t>M/S VODAFONA ESSAR SOUTH LTD PLOT NO 1HC, HOOTAGALLI IND AREA MYSORE</t>
  </si>
  <si>
    <t>AEIS-193</t>
  </si>
  <si>
    <t>M/S BHARATI AIRTEL LTD, NO:534/2A, UDBUR VG, MYSORE</t>
  </si>
  <si>
    <t>AEIS-194</t>
  </si>
  <si>
    <t>M/S BHARATI AIRTEL LTD, NO:264,YELLWALA  MYSORE</t>
  </si>
  <si>
    <t>AEIS-195</t>
  </si>
  <si>
    <t>SRI B LOKESH , NIVEDITHA NAGAR, BOGADHI LAYOUT, MYSURU</t>
  </si>
  <si>
    <t>M/S  TIBETIAN CO-OPERATIVE SOCIETY,B.M.ROAD,BYLAKUPPE,PERIYAPATNA TQ</t>
  </si>
  <si>
    <t xml:space="preserve">M/S CHHUDHITASHI LHUNPO,CULTURAL SOCIETY ,TIBETIAN SETTLEMENT,P.O.BYLAKUPPE POST,PERIYAPATNA TQ </t>
  </si>
  <si>
    <t>M/S  T.AJAM RINPONCHE,NYINGUMPA MONSTERY,   CAMP-4, BYLAKUPPE, PERIYAPATNA TQ.</t>
  </si>
  <si>
    <t>AEIS-4</t>
  </si>
  <si>
    <t>M/S. ATC TELEOM TOWER CORPORATION  PVT.LTD, SY NO: 16, KANAGAL VILLAGE, HARANAHALLI HOBLI, PERIYAPATNA TALUQ</t>
  </si>
  <si>
    <t>M/S SAMI POULTRY FARM,BYLAKUPPE ,PERIYAPATNA TQ</t>
  </si>
  <si>
    <t>M/S HOTEL DEVIPRASAD, BRIGADE ROAD, HUNSUR</t>
  </si>
  <si>
    <t>M/S GOURI SHANKAR FUEL STATION , SY NO: 23, JANJER NO: 369 , SOMANAHALLI VILLAGE , HUNSUR TALUQ</t>
  </si>
  <si>
    <t>THE SECRETARY, SERA MEY TSANGPA, KHANGTSEN EDUCATION SOCIETY(P), SERALAMA CAMP, BYLAKUPPE, PERIYAPATNA TALLUK, MYSURU DIST</t>
  </si>
  <si>
    <t>M/S V.I.K.KALYANA MANTAP,GOKUL EXTENSION,NEAR SERICULTURE MARKET, HUNSUR TQ</t>
  </si>
  <si>
    <t>THE ASSIATANT EXECUTIVE ENGINEER, CNNL, ELECTRICAL S/D, H D KOTE TALUQ, MYSORE DISTRICT</t>
  </si>
  <si>
    <t>M/S KARNATAKA STATE SEEDS CO-ORPORATION LTD,K.R.NAGARA</t>
  </si>
  <si>
    <t>MS/ SUMA MARY, GOOD SHEPERD SCHOOL, NOORALAKUPPE,SY.NO:96/2, H D KOTE TALUQ</t>
  </si>
  <si>
    <t>THE MANAGER INDIAN OIL DEALER, TIBETIAN PRIMARY AGRICULTURAL CREDIT CO-OPERATIVE SOCIETY LTD, GOLLARAHALLY , BYLAKUPPE, PERIYAPATNA TALUK, MYSURU DISTRICT.</t>
  </si>
  <si>
    <t>M/S DARSHINI BAR &amp; RESTAURANT ,BETTDDAPURA ROAD,PERIYAPATNA TQ</t>
  </si>
  <si>
    <t>M/S HUNSUR WORKS PETROLEUM BUNK PRIMESIS,  HUNUSUR TQ</t>
  </si>
  <si>
    <t xml:space="preserve">M/S SECRETARY,HAALU UTHPADAKAKARA SAHAKARA SANGHA,SAALIGRAMA,K.R.NAGARA TQ </t>
  </si>
  <si>
    <t xml:space="preserve">M/S SECRETARY,HAALU UTHPADAKAKARA SAHAKARA SANGHA,HEBBALU,K.R.NAGARA TQ </t>
  </si>
  <si>
    <t>M/S PALJOR DHARGY LING GUEST HOUSE ,NEAR GOLDEN TEMPLE,CAMP-4,BYLAKUPPE,PERIYAPATNA TQ</t>
  </si>
  <si>
    <t>M/S SERAMAY GYALTONG KHANGSTEN SERAMAY, MAHAYANA BUDDHIST UNIVERSITY, BYLAKUPPE ,PERIYAPATNA TQ</t>
  </si>
  <si>
    <t>M/S TSAWA KHANGTSEN,SERALAMA CAMP,BYLAKUPPE,PERIYAPATNA TQ</t>
  </si>
  <si>
    <t>M/S TASHI LUMPO MONESTRY ,LAKSHMIPUR CAMP, BYLAKUPPE, PERIYAPATNA TQ</t>
  </si>
  <si>
    <t>M/S HOSA AGRAHARA MILK PRODUCER'S CO-OP SOCIETY,HOSA AGRAHARA,K.R.NAGARA TQ</t>
  </si>
  <si>
    <t>M/S KANUGANAHALLI MILK PRODUCER'S CO-OP SOCIETY,KANUGANAHALLI ,K.R.NAGARA TQ</t>
  </si>
  <si>
    <t>M/S CHIKKANAYAKANAHALLI MILK PRODUCER'S CO-OP SOCIETY , CHIKKANAYAKANAHALLY, K.R.NAGAR TQ</t>
  </si>
  <si>
    <t>M/S HUTCHSON ESSAR SOUTH LTD,T.D.L.CO-OPRATIVE SOCITY, NO.CAMP-3, HOUSE-9, BYLAKUPPE</t>
  </si>
  <si>
    <t>M/S HUTCHSON ESSAR SOUTH LTD,NO:40/2, LAKSHMIPURA, BYLAKUPPE, PERIYAPATNA TALUQ</t>
  </si>
  <si>
    <t>M/S HUTCHSON ESSAR SOUTH LTD,TIBETAN COLONY , MOBILE SERVICES TOWER, PERIYAPATNA</t>
  </si>
  <si>
    <t>M/S HUTCHSON ESSAR SOUTH LTD,  NO:42/2 LAXMIPURA VG BAILAKOPPA POST PERIYAPATNA   MYSORE</t>
  </si>
  <si>
    <t>M/S HUTCHSON ESSAR SOUTH LTD,  SY NO:673/1A, SALIGRQAMA VG, BELLUR-CHIKKANAYAKANAHALLI  MYSORE</t>
  </si>
  <si>
    <t>M/S HUTCHSON ESSAR SOUTH LTD,  SY NO:17/1, BERYA SALIGRAMA ROAD SALIGRAMA  MYSORE</t>
  </si>
  <si>
    <t>M/S HUTCHSON ESSAR SOUTH LTD,  PROPERTY NO: 103, 14TH BLOCK NEW EXTENSION SALIGRAMA  MYSORE</t>
  </si>
  <si>
    <t>M/S INDUS TOWER LTD,
SY.NO.160, HALLADAMANAGANAHALLI VILLAGE, HAMPAPURA HOBLI, H D KOTE TALUK, MYSURU DISTRICT</t>
  </si>
  <si>
    <t>M/S VODAFONA ESSAR SOUTH LTD ASSEMENT NO:948/C PH ROAD BETTADAPURA PP TQ, MYSORE</t>
  </si>
  <si>
    <t>M/S VODAFONA ESSAR SOUTH LTD ASSEMENT NO:176/176, BEHIND LAMA CAMP 2 BLOCK DODDAHARVE BYLAKUPPE MYSORE</t>
  </si>
  <si>
    <t>M/S VODAFONA ESSAR SOUTH LTD SURVE NO:1/170, KATHA NO:88, DODDA HARVE PP TQ MYSORE</t>
  </si>
  <si>
    <t>M/S VODAFONA ESSAR SOUTH LTD PROPERTY NO: 172 HANCHIPURA POST, HALEYUR HD KOTE  MYSORE</t>
  </si>
  <si>
    <t>M/S VODAFONA ESSAR SOUTH LTD PP NO:776/A MR NO:16/A HOSPTEL ROAD MIRLE KR NAGAR  MYSORE</t>
  </si>
  <si>
    <t>M/S VODAFONA ESSAR SOUTH LTD SITE NO:108/IPI HALEYUR EXTENSION HUNSUR POST   MYSORE</t>
  </si>
  <si>
    <t>M/S VODAFONA ESSAR SOUTH LTD  NO:280 HOSPATRE KAVAL HUNSUR TQ  MYSORE</t>
  </si>
  <si>
    <t>M/S TATA TELE SERVICE LTD SY NO; 64/1A 64/1C, BYLAKOPPA VG HARNAHALLI HOBLI PP TQ, MYSORE</t>
  </si>
  <si>
    <t>M/S TATA TELE SERVICE LTD OPP TO NO: 1822/26 NIZAM MOHALLA, HUNSUR TOWN, MYSORE</t>
  </si>
  <si>
    <t>M/S GTL INFRASTRUCTURE LTD SY NO:57, SANAIYA STREET OPP BETTADAPUR ROAD, BEHIND KSRTC BUS STAND PERIYAPATNA TQ  MYSORE</t>
  </si>
  <si>
    <t>M/S GTL INFRASTRUCTURE LTD SY  SITE NO 159/1 SHOP NO:5, TIBETIAN SWEETS BUILDING BAILAKUPPE   MYSORE</t>
  </si>
  <si>
    <t>M/S GTL INFRASTRUCTURE LTD, MR. R.S.SRINIVAS RANGACHAR S/O MR.M.V. SHIVANNA RANGACHAR, SITE NO:1209/1123, BHRAMA SAMAJI OPP KR NAGAR  MYSORE</t>
  </si>
  <si>
    <t>M/S WIRE LESS TT INFRO SERVICE LTD, NO:1373/1, KHATHA NO. 633, SARGUR VG, HD KOTE TQ MYSORE</t>
  </si>
  <si>
    <t>M/S WIRE LESS TT INFRO SERVICE LTD, NO:41/8, BHERYA VILLAGE, HOSAAGRAHARA HOBLI, KR NAGAR TQ MYSORE</t>
  </si>
  <si>
    <t>M/S WIRE LESS TT INFRO SERVICE LTD, SY. NO:3/494/205 SRIRAM BLOCK, KR NAGARA MAIN ROAD,  MYSORE</t>
  </si>
  <si>
    <t>M/S WIRE LESS TT INFRO SERVICE LTD, NO:147/2 NEAR HOUSING BOARD ROAD, DODDAHUNASUR HUNSUR VILLAGE, KASABA HOBLI, HUNSURU TALLUK, MYSORE</t>
  </si>
  <si>
    <t>M/S WIRE LESS TT INFRO SERVICE LTD, NO:3437/C OLD KR NAGAR ROAD MEDARA BLOCK KALKUNTE, HUNSUR MYSORE</t>
  </si>
  <si>
    <t>M/S INDUS TOWER LTD, NO:56/6, NERAVAGILU HUNSUR TQ  MYSORE</t>
  </si>
  <si>
    <t>M/S INDUS TOWER LTD, NO:144/6 1ST DIVISION, SHABBIRNAGAR HUNSUR  TQ  MYSORE</t>
  </si>
  <si>
    <t>M/S INDUS TOWER LTD, NO:43 UMATHUR VG, HANGODU HUNSUR TQ  MYSORE</t>
  </si>
  <si>
    <t>M/S INDUS TOWER LTD, NO:62/2A1, OPP CTRI, NEAR DEED OFFICE, H D KOTE MAIN ROAD HUNSUR,CHIKKA HUNSUR  TQ  MYSORE</t>
  </si>
  <si>
    <t>M/S INDUS TOWER LTD, KR NAGAR BYPASS ROAD, KALKUNIKE HUNSUR POST &amp; TQ  MYSORE</t>
  </si>
  <si>
    <t>M/S INDUS TOWER LTD, NO:2633, SY NO. 131/2A, BHARAT RICE MILL, NEAR APMC YARD, OPP BM ROAD  HUNSUR TQ  MYSORE</t>
  </si>
  <si>
    <t>M/S INDUS TOWER LTD, NO:305/299 BOLANAHALLI VG, BILIKERE HOBLI HUNSUR TQ  MYSORE</t>
  </si>
  <si>
    <t>M/S INDUS TOWER LTD, NO:16/48, NEAR WATER TANK MAIN ROAD, KATTEMALAVADI, GAVADAGERE HOBLI,  HUNSUR TQ  MYSORE</t>
  </si>
  <si>
    <t>M/S RELIANCE INFOCOM LTD NO173/1, GONIKOPPAL ROAD PP VG &amp; TQ   MYSORE</t>
  </si>
  <si>
    <t>M/S RELIANCE INFOCUM LTD KR NAGR MYSORE</t>
  </si>
  <si>
    <t>M/S INDUS TOWER LTD NO:20 UTTANAHALLI VG , PANCHAVALLI POST, PERIYAPATNA TQ   MYSORE</t>
  </si>
  <si>
    <t>M/S INDUS TOWER LTD NO:22/1, PANCHAVALLI VILLAGE, KASABA HOBLI, PERIYAPATNA TQ   MYSORE</t>
  </si>
  <si>
    <t>M/S INDUS TOWER LTD NO:30/23/171, SATYAGALA VG, PERIYAPATNA TQ   MYSORE</t>
  </si>
  <si>
    <t>M/S MS XCEL TELECOM PVT LTD SITE NO:3475/20, ARALIMARADA STREET KALKUNTE HUNSUR TOWN    MYSORE</t>
  </si>
  <si>
    <t>M/S BHARATI AIRTEL LTD, NO:143/1040 , BETTADAPURA VG, PERIYAPATNA TQ   MYSORE</t>
  </si>
  <si>
    <t>M/S BHARATI AIRTEL LTD, NO:2183/167/1,  VASAVI PALACE BM ROAD PERIYAPATNE  MYSORE</t>
  </si>
  <si>
    <t>M/S BHARATI AIRTEL LTD, NO:21, RAVANDUR VG, PERIYAPATNA TQ  MYSORE</t>
  </si>
  <si>
    <t>M/S BHARATI AIRTEL LTD, NO:167, CAMP NO. 01, DODDAHARVE VG, PERIYAPATNA TQ MYSORE</t>
  </si>
  <si>
    <t>M/S BHARATI AIRTEL LTD, NO:5, BYLAKUPPE TIBETIAN CAMP, PERIYAPATNA TQ MYSORE</t>
  </si>
  <si>
    <t>M/S BHARATI AIRTEL LTD, NO128/118KITTUR ( TERANI MANTI ) HD KOTE TQ MYSORE</t>
  </si>
  <si>
    <t>M/S BHARATI AIRTEL LTD, NO:259 &amp; 258 KATHA NO:311/259, 310/258, N BELATHUR VG, HD KOTE MYSORE</t>
  </si>
  <si>
    <t>M/S BHARATI AIRTEL LTD, NO:65, OLD NO:401 NEW SITE NO:65, MANCHEGOWDANAHALLI VG, HD KOTE MYSORE</t>
  </si>
  <si>
    <t>M/S BHARATI AIRTEL LTD, NO:434, SAGARE VG, KUNDALIKE HOBLI, HD KOTE MYSORE</t>
  </si>
  <si>
    <t>M/S BHARATI AIRTEL LTD, NO:68/1 HALANAHALLI HD KOTE TQ MYSORE</t>
  </si>
  <si>
    <t>M/S BHARATI AIRTEL LTD, NO:66, KARAPURA VG,  HD KOTEMYSORE</t>
  </si>
  <si>
    <t>M/S.BHARTI AIRTEL LTD,SYNO.37/2A1,YERAHALLI VILLAGE, SARGUR VILLAGE,H.D.KOTE TQ</t>
  </si>
  <si>
    <t>M/S.BHARTI AIRTEL LTD,SYNO.842/A,SARGUR VILLAGE,H.D.KOTE TQ</t>
  </si>
  <si>
    <t>M/S.BHARTI AIRTEL LTD,SYNO.109/P1,CHAMAHALLI HAMPAPURA HOBLI,H.D.KOTE TQ</t>
  </si>
  <si>
    <t>M/S.BHARTI AIRTEL LTD,SYNO.151/118,2ND MAIN ROAD, H D KOTE TQ</t>
  </si>
  <si>
    <t xml:space="preserve">M/S.BHARTI AIRTEL LTD,HOSUR VG, KR NAGAR MYSORE </t>
  </si>
  <si>
    <t xml:space="preserve">M/S.BHARTI AIRTEL LTD,NO:137/5, KESTHUR KOPPAL, KR NAGAR MYSORE </t>
  </si>
  <si>
    <t xml:space="preserve">M/S.BHARTI AIRTEL LTD,GRAM PACHAYAT PROPERTY MIRLE,  KR NAGAR MYSORE </t>
  </si>
  <si>
    <t xml:space="preserve">M/S.BHARTI AIRTEL LTD,SY NO:5/2, SALIGRAMA KR NAGAR MYSORE </t>
  </si>
  <si>
    <t xml:space="preserve">M/S.BHARTI CELLAR LTD, NO:1124/814, CHANDRAMOULI ROAD,  KR NAGAR MYSORE </t>
  </si>
  <si>
    <t>M/S BHARATI INFRATEL LTD, ASS NO:90/A, MELLUR VG KR NAGAR MYSORE</t>
  </si>
  <si>
    <t>M/S BHARATI INFORATEL LTD, NEW ASS NO:1108/1029, CM ROAD, KR NAGAR, MYSORE</t>
  </si>
  <si>
    <t>M/S BHARATI AIRTEL LTD, MR GHOUSE SHARIFF MUSLIM BLOCK NO:20, ROSHAN MOAHALLA KR NAGAR</t>
  </si>
  <si>
    <t>M/S BHARATI AIRTEL LTD, SY NO:22/5, BHERYA VG HOSA AGRAHARA KR NAGAR</t>
  </si>
  <si>
    <t xml:space="preserve">M/S BHARATI AIRTEL LTD, SY NO:512, HAMPAPURA VG KR NAGAR </t>
  </si>
  <si>
    <t xml:space="preserve">M/S BHARATI INFRATEL LTD, SY NO:155, MANCHANAHALLI VG HUNSUR </t>
  </si>
  <si>
    <t>M/S BHARATI AIRTEL LTD, NO:108, RATNAPURI COLONY KASABA HOBLI HUNSUR</t>
  </si>
  <si>
    <t xml:space="preserve">M/S BHARATI AIRTEL LTD, NO:7/7, BILIKERE VG HUNSUR </t>
  </si>
  <si>
    <t>M/S BHARATI AIRTEL LTD, NO:4/11, VARANJI VG GURUPURA HUNSUR TQ</t>
  </si>
  <si>
    <t>AEIS-99</t>
  </si>
  <si>
    <t>M/S BHARATI INFRATEL LTD, NO:664/C &amp; 665/C, SY NO:1/3, CHIKUNDA HUNSUR</t>
  </si>
  <si>
    <t>M/S BHARATI INFRATEL LTD,RENYKA S/O KODANDA NO:LALBUND STREET HUNSUR</t>
  </si>
  <si>
    <t>M/S BHARATI AIRTEL LTD, M/S BALAJI INDUSTRIES PLOT NO:1 2 &amp; 3, KSSIDC I/E BMRD AOAD, HUSNUR</t>
  </si>
  <si>
    <t>M/S AIRCEL LTD, KATHA NO:3588/2, BM ROAD, KALKUNIKE HUSNUR</t>
  </si>
  <si>
    <t>M/S AIRCEL LTD, GP NO:63&amp;64, WARD NO:5, FORT ROAD, KATTI RAMAYYA STREET SALIGRAMA KR NAGAR</t>
  </si>
  <si>
    <t>M/S MYSORE CHARAMARAJANAGAR DIST CO OP SOCIETY CHIKKAVADDARAGUDI MILK PRODICERS CO OPE SOCIETY KR NAGAR</t>
  </si>
  <si>
    <t>M/S INDUS TOWERS LTD, SY NO:5, HADANUR VG SARGUR HOBLI HD KOTE MYSORE</t>
  </si>
  <si>
    <t>M/S INDUS TOWERS LTD, PROP NO:258 &amp; 259, NO:311/259,/310/258, N BELATHTHUR VG, HD KOTE</t>
  </si>
  <si>
    <t>M/S INDUS TOWERS LTD, PR. NO:1904/2221/B, HB COLONY  HD KOTE MYSORE</t>
  </si>
  <si>
    <t>M/S INDUS TOWERS LTD, OLD NO:401, NEW NO:65, MANCHEGOWDANAHALLI , HD KOTE MYSORE</t>
  </si>
  <si>
    <t>M/S INDUS TOWERS LTD, SY NO:434, SAGARE VG, KUNDALIKE HOBLI HD KOTE MYSORE</t>
  </si>
  <si>
    <t>M/S INDUS TOWERS LTD, KATHA NO:128/118,THERANIMANTI  HD KOTE MYSORE</t>
  </si>
  <si>
    <t>M/S WIRELESS TT INFO SERVICES LTD NO:1044/1035, KARIGOWDA STREET HUNSUR</t>
  </si>
  <si>
    <t>M/S INDUS TOWERS LTD, SY NO:53/P4, HUNDIMALA BUILDING HUNSUR</t>
  </si>
  <si>
    <t>M/S INDUS TOWERS LTD, GAGENAHALLI VG HUNSUR</t>
  </si>
  <si>
    <t xml:space="preserve">M/S INDUS TOWERS LTD, OPEN LAND ADJACENT TO GOVT SCHOOL,GURUPURA MAIN ROAD, UMMATHTHUR HUNSUR </t>
  </si>
  <si>
    <t>M/S INDUS TOWERS LTD, DODDAHEJJURU HANAGODU VG HUNSUR</t>
  </si>
  <si>
    <t>M/S INDUS TOWERS LTD JANJAR NO:4A, BR KAVAL VG, HANUGODU POST HUNSUR</t>
  </si>
  <si>
    <t>M/S INDUS TOWERS LTD, SY NO:2/2, HEBBANAKUPPE VG, HANAGODU HUNSUR</t>
  </si>
  <si>
    <t xml:space="preserve">M/S INDUS TOWERS LTD, HANAGODU HUNSUR </t>
  </si>
  <si>
    <t>M/S INDUS TOWERS LTD, SITE NO:334/1, BANNIKUPPE VG  &amp; POST MYSORE</t>
  </si>
  <si>
    <t>M/S INDUS TOWERS LTD, PLOT NO:119, HARAVEKALLALLI HARAVE POST HUNSUR</t>
  </si>
  <si>
    <t>M/S INDUS TOWERS LTD, SY NO:241, DEVITANDRE VG MYSORE</t>
  </si>
  <si>
    <t xml:space="preserve">M/S INDUS TOWERS LTD, MUSLIM BLOCK ROSHAN MOHALLA KR NAGAR </t>
  </si>
  <si>
    <t>M/S  INDUS TOWERS LTD, ASS NO:90/A, MELLUR VG KR NAGAR</t>
  </si>
  <si>
    <t>M/S INDUS TOWERS LTD, SIDDAPURA KR NAGAR</t>
  </si>
  <si>
    <t>M/S INDUS TOWERS LTD, SY NO:22/5, BHERYA VG KR NAGAR</t>
  </si>
  <si>
    <t>M./S INDUS TOWER SLTD, SALIGRAMA ROAD, BHERYA KR NAGAAR</t>
  </si>
  <si>
    <t>M/S INDUS TOWERS LTD, NO:1/2, BYADARAHALLI VG KR NAGAR</t>
  </si>
  <si>
    <t>M/S INDUS TOWERS LTD, NEW ASS NO:1108/1029, CM ROAD, KR NAGAR</t>
  </si>
  <si>
    <t>M/S INDUS TOWERS LTD, NO:5031/51, WARD NO:12, KANTHENAHALLI NEW EXTENSION, KR NAGAR</t>
  </si>
  <si>
    <t>M/S INDUS TOWERS LTD, SY NO:212/7, ARAKERE VG 7 POST, KASABA HOBLI KR NAGAR</t>
  </si>
  <si>
    <t>M/S INDUS TOWERS LTD, SY NO:291/1, GOLIGEKERE VG KR NAGAR</t>
  </si>
  <si>
    <t>M/S INDUS TOWERS LTD, SY NO:153/1B, LALANDEVANAHALLI POST KR ANGAAR</t>
  </si>
  <si>
    <t>M/S INDUS TOWERS LTD, NO:32/3, CHEERANAHALLI CHANDAGALA POST HEBBAL HOBLI KR ANGAR</t>
  </si>
  <si>
    <t>M/S INDUS TOWERS LTD, NO:146, KUPPE VG, CHUNCHANAKATTE HOBLI KR NAGAR</t>
  </si>
  <si>
    <t>M/S INDUS TOWERS LTD, KHATHA NO:4132/3212, ST BLOCK, MADHUNAHALLI KR NAGARA</t>
  </si>
  <si>
    <t>M/S INDUS TOWERS LTD, NO:2/1, OPP SRINIDHI HOSPITAL, CHUNCHANAKATTE MAIN ROAD, KR NAGAR</t>
  </si>
  <si>
    <t>M/S INDUS TOWERS LTD, SY NO:1/11, CHIKKABEECHANAHALLI BILIKERE HOBLI HUNSUR</t>
  </si>
  <si>
    <t>M/S INDUS TOWERS LTD, SY NO:155, MANUGANAHALLI VG HUNSUR</t>
  </si>
  <si>
    <t xml:space="preserve">M/S INDUS TOWERS LTD, SY NO:51, B METTEGERE VG, KADALIKE HOBLI, HD KOTE </t>
  </si>
  <si>
    <t>M/S INDUS TOWERS LTD, SY NO:25/1, KATTAWADI VG, BELIKERE HOBLI HUNSUR</t>
  </si>
  <si>
    <t xml:space="preserve">M/S INDUS TEOWERS LTD, SY NO:126/1, HATWAL VG, HD KOTE </t>
  </si>
  <si>
    <t>M/S INDUS TOWERS LTD, GP NO:181, KYAIHANAHALLI PSOT, HD KOTE</t>
  </si>
  <si>
    <t>M/S INDUS TOWERS LTD, PR NO:229/1, HYRIGE VG HD KOTE</t>
  </si>
  <si>
    <t>MS/ INDUS TOWERS LTD, SY NO:81, KATTIHUNDI VG HAMPASAGAR HOBLI HD KOTE</t>
  </si>
  <si>
    <t>M/S INDUS TOWERS LTD, SY NO:321/60, 322/61, DODDAPADUKOTE VG HD KOTE</t>
  </si>
  <si>
    <t>M/S INDUS TOWERS LTD, PR NO:657/1, 768/1, HUNSUR</t>
  </si>
  <si>
    <t>M/S INDUS TOWERS LTD, SITE NO:21, RAVANDUR VG PP TQ</t>
  </si>
  <si>
    <t>M/S INDUS TOWERS LTD, CHATRADA BEEDI SANTHEMALA, PP TQ</t>
  </si>
  <si>
    <t>M/S INDUS TOWERS LTD, SY NO:1/4, DODDA HARVE VG, HARANAHALLI PP TQ</t>
  </si>
  <si>
    <t xml:space="preserve">M/S INDUS TOWERS LTD, NO:16/2, KAMPALAPUR VG PP </t>
  </si>
  <si>
    <t xml:space="preserve">M/S INDUS TOWERS LTD, PLOT NO:303, NEAR POST OFFICE, HONNAPURA POST, PP </t>
  </si>
  <si>
    <t xml:space="preserve">M/S INDUS TOWERS LTD, NO:153/1, KH NO:56, MANCHADEVANAHALLI BYLAKUPPE PP </t>
  </si>
  <si>
    <t>M/S INDUS TOWERS LTD, SY NO:187, HITNEHEBBAGILU VG PP TQ</t>
  </si>
  <si>
    <t>M/S INDUS TOWERS LTD, SY NO:305/2, KOTHAVALLI VG, PP TQ</t>
  </si>
  <si>
    <t>M/S INDUS TOWERS LTD, NO:53/1, HALAGANAHALLI VG, PP</t>
  </si>
  <si>
    <t>M/S INDUS TOWERS LTD, NO:42, BETTADATHUNGA VG PP TQ</t>
  </si>
  <si>
    <t>M/S INDUS TOWERS LTD, NO:333/2, SATHIGRAMA VG KR ANGAR</t>
  </si>
  <si>
    <t>M/S ATC INDIA TOWER CORPORATION LTD, SY NO:43/3, KATHA NO:37, THUNGA R VG, PP TQ</t>
  </si>
  <si>
    <t>M/S GTL INFASRTUCTURE LTD, MT THULASIRAME GOWDA, NO:1327, KHATHA NO-780, MIRLE, KR NAGAR MYSORE</t>
  </si>
  <si>
    <t xml:space="preserve">M/S GTL INFRSTRUCTURE LTD, SY NO:80/3, KRISHNAPURA VG KR NAGAR HUNSUR </t>
  </si>
  <si>
    <t>M/S WIRELESS TT INFO SERVICES LTD SY NO:730/1A1/1C, SALIGRAMA VG, KR NAGAR</t>
  </si>
  <si>
    <t>M/S AIRCEL LTD,NO 36/2,HINDAGUDLU VG HONGODU HOBLI, HUNSUR TQ</t>
  </si>
  <si>
    <t>M/S AIRCEL LTD, SY NO:30/1, KUNDANAHALLI VG, NANDHINATHPUR POST PP TQ</t>
  </si>
  <si>
    <t xml:space="preserve">M/S AIRCEL LTD, KHATA NO:4147, VISHWANATHAYYA COLONY, HD KOTTE </t>
  </si>
  <si>
    <t xml:space="preserve">M/S AIRCEL LTD, SY NO:1/1, CHIKKA BEECHANAHALLI &amp; POST, BILIKERE HOBLI, HUNSUR </t>
  </si>
  <si>
    <t>M/S AIRCEL LTD, SY NO:44, KALLAHALLI VG, HUNSUR</t>
  </si>
  <si>
    <t>M/S AIRCEL LTD, SY NO:172, MUDALKOPPAL VG, BANNIKUPPE HUNSUR</t>
  </si>
  <si>
    <t>M/S AIRCEL LTD, SY NO: 42/2, SOMANAHALLI VG, HUNSUR</t>
  </si>
  <si>
    <t>M/S AIRCEL LTD, SY NO:43, KUPPE VG, BILIKERE HOBLI HUNSUR</t>
  </si>
  <si>
    <t>M/S WIRELESS TT INFO SERVICE LTD, DODDAHARVE VG, BAILAKUPPE PP</t>
  </si>
  <si>
    <t>M/S WIRELESS TT INFO SERVICE LTD, ASS NO:712, GOLLARABEEDHI DOUBLE TANK ROAD, PP</t>
  </si>
  <si>
    <t>M/S WIRELESS TT INFO SERVICE LTD, ASS NO:5014/2977, MUSLIUM BLOCK, BEHIND T.MARIYAPPA CGE, K R NAGRA TALUQ</t>
  </si>
  <si>
    <t xml:space="preserve">M/S SERPOM YONGYAL LABRANG SERPOM MONASTIC UNIVERSITY YONGYAL LABRANG HOUSE NO:10, BYLAKUPPE </t>
  </si>
  <si>
    <t>M/S INDUS TOWESR LTD, SY NO:673, NEAR YOGA NARASIMHA SWAMY TEMPLE, BELLUR ROAD, SALIGRAMA VG KR NAGARA  MYSORE-571604</t>
  </si>
  <si>
    <t>M/S WIRELESS TT INFO SERVICE LTD, OLD PLOT NO:10, NEW PLOT NO:11, NO:2136/11, BM ROAD, SANTEPETA PP MYSORE-271107</t>
  </si>
  <si>
    <t>M/S INDUS TOWERS LTD, SURVEY NO:9/2, HEGGANDUR VG, HANAGODU POST &amp; HOBLI, HUNSURMYSORE-571105</t>
  </si>
  <si>
    <t>M/S INDUS TOWERS LTD, NO:97/99, HALLADAKOPPALU DHARMAPURA VG, BILIKERE POST  HUNSUR  TQ MYSORE-571189</t>
  </si>
  <si>
    <t>M/S INDUS TOWERS LTD, NO:374, KUDINEERU MUDDANAHALLI RATNAPURI POST BILIKERE HOBLI HUNSUR</t>
  </si>
  <si>
    <t>M/S INDUS TOWERS LTD, SR NO:28, KHATA NO:24,HARINAHALLI VG HANAGODU HOBLI HUNSUR MYSORE 571105</t>
  </si>
  <si>
    <t xml:space="preserve">M/S INDUS TOWERS LTD, ASS NO:246, CHANNAMGERE VG CHUNCHANAKATTE HOBLI KR NAGAR </t>
  </si>
  <si>
    <t>M/S INDUS TOWERS LTD, SY NO:277/3, HOSA AGRAHARA VG KR NAGAR MYSORE</t>
  </si>
  <si>
    <t>M/S INDUS TOWERS LTD, SY NO:53/10, GANDHANAHALLI VG HOSA AGRAHARA HOBLI KR NAGAR MYSORE</t>
  </si>
  <si>
    <t>M/S INDUS TOWERS LTD, SY NO:55/5, BAVALALU VG RAVANDUR HOBLI PP</t>
  </si>
  <si>
    <t xml:space="preserve">M/S INDUS TOWERS LTD, KHATA NO:13, BANNIKUPPE VG HUNSUR </t>
  </si>
  <si>
    <t>M/S INDUS TOWERS LTD, SY NO:25/1, YADATHORE VG &amp; POST, HD KOTE MYSORE</t>
  </si>
  <si>
    <t xml:space="preserve">M/S INDUS TOWERS LTD, SY NO:326 CHAPPARADHAHALLI VG HARANAHALLI  PP </t>
  </si>
  <si>
    <t xml:space="preserve">M/S INDUS TOWWERS LTD, NO:27, HEBBALGUPPE VG HD KOTE </t>
  </si>
  <si>
    <t xml:space="preserve">M/S INDUS TOWWERS LTD, KATHA NO:3/18, DODDABYALALU VG RAVANDUR HOBLI PP </t>
  </si>
  <si>
    <t>M/S INDUS TOWWERS LTD, KATHA  NO:194, CHIKKEREYUR VG HAMPAPURA HOBLI HD KOTE</t>
  </si>
  <si>
    <t>M/S WIRELESS TT INFO SERVICES LTD, NO:40, KATHA NO:110, LAKSHMIPURA VG PP</t>
  </si>
  <si>
    <t>M/S WIRELESS TT INFO SERVICES LTD, NO:1/170, DODDAHARVE VG, HARANAHALLI HOBLI PP</t>
  </si>
  <si>
    <t>M/S VIOM NETWORKS LTD, KATHA NO:3435/3330, ASSESSMENT NO:1785, AT MAHADESHWARA FLOUR MILL, HUNSUR ROAD, K R NAGAR</t>
  </si>
  <si>
    <t>M/S VIOM NETWORKS LTD, SITE NO:49/1 &amp; 2, SHANTHI RICE MILL, NEAR BAPUJI SCHOOL, HAMPAPURA, HOSA AGRAHARA ROAD, K R NAGAR TLAUQ</t>
  </si>
  <si>
    <t xml:space="preserve">M/S VIOM NETOWRKS LTD, PR BEARING NO:1558/1445, OLD NO:926/789, AT RAMA MANDHIR 5TH ROAD, KR NAGAR </t>
  </si>
  <si>
    <t>AEIS-197</t>
  </si>
  <si>
    <t>M/S.VIOM NETWAORKS LTD, NO:7/175, 7TH BLOCK, SALIGRAMA KR NAGAR MYSORE</t>
  </si>
  <si>
    <t>AEIS-198</t>
  </si>
  <si>
    <t>M/S SRI MANJUNATHA SWAMY SERVICE STATION, DEALERS IOC LTD, KR NAGAR TOWN MYSORE ROAD, KR NAGAR TQ, MYSORE</t>
  </si>
  <si>
    <t>AEIS-199</t>
  </si>
  <si>
    <t>M/S INDUS TOWERS LTD, JANJER NO:43, ASS NO:69, PROPERTY NO:45, NANJIPURA VG, HD KOTE MYSORE</t>
  </si>
  <si>
    <t>AEIS-200</t>
  </si>
  <si>
    <t>M/S INDUS TOWERS LTD, SY NO:98/3, HOSAKOTE KOPPALU VG, CHUNCHANAKATTE HOBLI KR NAGAR TQ</t>
  </si>
  <si>
    <t>AEIS-201</t>
  </si>
  <si>
    <t>M/S INDUS TOWERS LTD, SY NO:17, MANCHEDEVANAHALLI VG, BYLUKUPPE POST KASABA HOBLI PP T</t>
  </si>
  <si>
    <t>AEIS-202</t>
  </si>
  <si>
    <t>M/S INDUS TOWERS LTD, SY NO:100/1, KONASUR VG, BETTADAPURA HOBLI PP TQ</t>
  </si>
  <si>
    <t>AEIS-203</t>
  </si>
  <si>
    <t>M/S ATC TELECOM TOWER CORPORATION PVT LTD, SY NO:9.26, KHATA NO:78, NEAR GOLDEN TEMPLE BYLUKUPPE VG PP TQ</t>
  </si>
  <si>
    <t>AEIS-204</t>
  </si>
  <si>
    <t>M/S ATC TELECOM TOWER CORPORATION PVT LTD, SY NO:2, ASS NO:1740, SJC ROAD, KR NAGAR TQ MYSORE</t>
  </si>
  <si>
    <t>AEIS-205</t>
  </si>
  <si>
    <t>M/S GB SARGUR MILK PRODUCERS CO OPERATIVE SOCIETY GB SARGUR HD KOTE TQ MYSORE</t>
  </si>
  <si>
    <t>AEIS-206</t>
  </si>
  <si>
    <t>M/S VIOM NETWORKS LTD, ASST NO:1393/10, OPP KSRTC BUS STOP, BM ROAD, PERIYAPATNA, MYSORE</t>
  </si>
  <si>
    <t>AEIS-207</t>
  </si>
  <si>
    <t>M/S VIOM NETWORKS LTD, BYLAKUPPE VG &amp; POST NEAR VODAFONE TOWER PP TQ MYSORE</t>
  </si>
  <si>
    <t>AEIS-208</t>
  </si>
  <si>
    <t>M/S VIOM NETWORKS LTD, NO:86, KATHA NO:86/1132, OLD POST OFFICE ROAD, OPP HUNSUR COFFEE BOARD HUNSUR MYSORE</t>
  </si>
  <si>
    <t>AEIS-209</t>
  </si>
  <si>
    <t xml:space="preserve">M/S VIOM NETWORKS LTD, NO:801, NO:2426, VISHWANATHAIAH COLONY, HD KOTE </t>
  </si>
  <si>
    <t>AEIS-210</t>
  </si>
  <si>
    <t>M/S VIOM NETWORKS PVT LTD, NO 379, HANAGODU, HUNSUR-571105</t>
  </si>
  <si>
    <t>AEIS-211</t>
  </si>
  <si>
    <t>M/S INDUS TOWER LTD, REDDY KOPPLU VILLAGE, HUNSUR TALUQ</t>
  </si>
  <si>
    <t>AEIS-212</t>
  </si>
  <si>
    <t>M/S INDUS TOWERS LTD, KEBBE KOPPLU VILLAGE, MARDUR POST, KASABA HOBLI, HUNSUR TALUQ</t>
  </si>
  <si>
    <t>AEIS-213</t>
  </si>
  <si>
    <t>M/S VIOM NETWORKS LTD, V.P.NO:394/434, SAGARE VILLAGE, &amp; POST, KANDALIKE HOBLI, H.D.KOTE TALUQ</t>
  </si>
  <si>
    <t>AEIS-214</t>
  </si>
  <si>
    <t>M/S VIOM NETWEORKS LTD, V.P.NO: 193, N0:163, PROPERTY NO: 177/1 &amp; 177/2, DODDEEKOPPLU VILLAGE, DORNAHALLI, KASABA HOBLI, K.R.NAGAR TALUQ</t>
  </si>
  <si>
    <t>AEIS-215</t>
  </si>
  <si>
    <t>M/S VIOM NETWORKS LTD, SY.NO:1/1, ANTHARASANTHE VILLAGE&amp; POST, H D KOTE TALUQ</t>
  </si>
  <si>
    <t>AEIS-216</t>
  </si>
  <si>
    <t>M/S VIOM NETWORKS LTD, PROPERTY BEARING NO:326/10, CHILKUNDA VILLAGE&amp; POST, HANGUDU HOBLI, HUNSUR TALUQ</t>
  </si>
  <si>
    <t>AEIS-217</t>
  </si>
  <si>
    <t xml:space="preserve">ATC INDIAI TOWER VISION PVT LTD, SMT JAYAMMA, SITE NO: ICT849, LALBUND STREET, 19TH DIVISION, HUNSUR TALUQ, MYSORE DIST </t>
  </si>
  <si>
    <t>AEIS-218</t>
  </si>
  <si>
    <t>ATC INDIAI TOWER VISION PVT LTD, MRS SUSAMMA VARGHESE,W/O P.G.VARGHESE, NO:34, BIJU COMPLEX, YERAHALLI KAVAL, H.D.KOTE TALUQ</t>
  </si>
  <si>
    <t>AEIS-219</t>
  </si>
  <si>
    <t>M/S CHAYADEVI ENTERPRISES,  KIRIJAJI CIRCLE, HUNSUR.</t>
  </si>
  <si>
    <t>AEIS-220</t>
  </si>
  <si>
    <t>SRI S.N.MOHANA KUMAR , S.B.N.COMPLEX, SITE NO: 1557, H.B.ROAD, SARGUR, H.D.KOTE TALUQ</t>
  </si>
  <si>
    <t>AEIS-221</t>
  </si>
  <si>
    <t>SRI SATYA SAI ENTERPRISES, DELEARS BHARAT PETROLEUM CORPORATION LTD, HUNSUR</t>
  </si>
  <si>
    <t>AEIS-222</t>
  </si>
  <si>
    <t>M/S MANAGER ENGINEERING, HPCL, NO:77, OLD MADRAS ROAD, KR PURAM, MYSORE -16 (LOCATION DG AT SARGUR PETROL BUNK, H.D.KOTE TALUQ, MYSORE DISTRICT)</t>
  </si>
  <si>
    <t>AEIS-223</t>
  </si>
  <si>
    <t xml:space="preserve"> M/S RELIANCE JIO INFOCUM LTD, BHERYA VILLAGE, K R NAGAR TALUQ</t>
  </si>
  <si>
    <t>AEIS-224</t>
  </si>
  <si>
    <t>M/S SRI DEVILAL CHAWATH, M/S PRAGTHIN SERVICE STATION, K.R.NAGAR, HASSAN -MYSORE ROAD</t>
  </si>
  <si>
    <t>AEIS-225</t>
  </si>
  <si>
    <t>M/S INDUS TOWERS LTD, SY.NO: 1/3A, BHUVANAHALLI POST, BETTADAPURA, PERIYAPATNA TALUQ</t>
  </si>
  <si>
    <t>AEIS-226</t>
  </si>
  <si>
    <t>M/S MARDIYUR AUXILLUM SOCIETY, MARADIYUR VILLAGE, KOPPA POST, PERIYAPATN ATALUQ</t>
  </si>
  <si>
    <t>AEIS-227</t>
  </si>
  <si>
    <t>M/S INDUS TOWERS LTD, SY.NO: 42, TDL CROSS, BYLAKUPPE, P PATNA TALUQ</t>
  </si>
  <si>
    <t>AEIS-229</t>
  </si>
  <si>
    <t>M/S H.D.KOTE TALUK M.S.P.C,H.B.ROAD, H.D.KOTE</t>
  </si>
  <si>
    <t>AEIS-230</t>
  </si>
  <si>
    <t>M/S HUTCHSON ESSAR SOUHT LTD, SY.NO: 135/4, NO:214, HANCIPURA ROAD, SARGUR, H D KOTE TALUQ</t>
  </si>
  <si>
    <t>AEIS-231</t>
  </si>
  <si>
    <t>M/SK.R.NAGARA TALUK M.S.P.C,NO.221,JAYAKEERTHI RICE MILL COMPOUND ,2ND WARD,VINAYAKA EXTN, CHIRANAHALLY ROAD,K.R.NAGAR TALUK,MYSORE DISTRICT,</t>
  </si>
  <si>
    <t>AEIS-232</t>
  </si>
  <si>
    <t>M/S ASHOKA SERVICE STATION, RP CIRCLE HAND POST, HD KOTE MYSORE</t>
  </si>
  <si>
    <t>AEIS-233</t>
  </si>
  <si>
    <t>MYSORE CHAMARAJANAGAR DIST CO-OPERATIVE MILK PRODUCERS UNION LTD, ANKANANHALLY MPCL, ANKANAHALLY, K R NAGAR TLAUQ</t>
  </si>
  <si>
    <t>AEIS-234</t>
  </si>
  <si>
    <t xml:space="preserve">M/S GESHE NORBU CHOPHEL ,(JUNGPA HOUSE), NO:23, SERALAMA CAMP, BYLAKUPPE, P.PATNA </t>
  </si>
  <si>
    <t>AEIS-235</t>
  </si>
  <si>
    <t>M/S GANGADA HOSAHALLI MILK PRODUCERS CO-OPERATIVE SOCIETY, GANGADA HOSAHALLI, H D KOTE TLAUQ</t>
  </si>
  <si>
    <t>AEIS-236</t>
  </si>
  <si>
    <t>M/S SERAJEH NAGRI EDUCATION SOCIETY, SERA LAMA CAMP , BYLAKUPPE VILLAGE, PERIYAPATNA TALUQ</t>
  </si>
  <si>
    <t>AEIS-237</t>
  </si>
  <si>
    <t>THE PRESIDENT , SRI KANNIKA PARAMESHWARI TEMPLE, VASAVI TEMPLE ROAD, K R NAGAR TOWN</t>
  </si>
  <si>
    <t>AEIS-238</t>
  </si>
  <si>
    <t>M/S INDUS TOWERS LTD, NO:71, JANAJR NO:44, MAYAGONDANA HALII, K R NAGAR TALUQ</t>
  </si>
  <si>
    <t>AEIS-239</t>
  </si>
  <si>
    <t>M/S THE MANAGING TRUSTEE, JANADEGULA CIDOR, HAND POST, H.D.KOTE TALUK, MYSURU DISTRICT.</t>
  </si>
  <si>
    <t>AEIS-240</t>
  </si>
  <si>
    <t xml:space="preserve"> M/S RELINACE JIO INFOCOMM LTD, SY NO: 134/1, ANTHARASANTHE, H D KOTE TALUQ</t>
  </si>
  <si>
    <t>AEIS-241</t>
  </si>
  <si>
    <t xml:space="preserve">M.R.N. KALYANAMANTAPA, BRIGADE ROAD, HUNSURU </t>
  </si>
  <si>
    <t>LIST OF ELECTRICAL INSTALLATIONS AS ON 31-03-2017 UNDER THE PERVIEW OF DEI &amp; AEI MYSURU SOUTH</t>
  </si>
  <si>
    <t>LIST OF ELECTRICAL INSTALLATIONS AS ON 31-03-2017 UNDER THE PERVIEW OF EI MYSURU NORTH</t>
  </si>
  <si>
    <t>DEI AREA</t>
  </si>
  <si>
    <t>MYS N</t>
  </si>
  <si>
    <t>MAN</t>
  </si>
  <si>
    <t>HSN</t>
  </si>
  <si>
    <t>MDK</t>
  </si>
  <si>
    <t>LIST OF ELECTRICAL INSTALLATIONS AS ON 31-03-2017 UNDER THE PERVIEW OF EI MYSURU SOUTH</t>
  </si>
  <si>
    <t>CHN</t>
  </si>
  <si>
    <t>MYS S</t>
  </si>
  <si>
    <t xml:space="preserve">CHN </t>
  </si>
  <si>
    <t>LIST OF ELECTRICAL INSTALLATIONS AS ON 31-03-2017 UNDER THE PERVIEW OF ACEI, MYSURU</t>
  </si>
  <si>
    <t>Wadhawan Holdings Pvt limited, Nr Laksmikanth Temple, Hebbal Industrial Area, Mysuru.</t>
  </si>
  <si>
    <t xml:space="preserve">JK Tyre &amp; Industries Limited, Vikrant Tyre Plant1, Metagalli Industrial area , K.R.S Road, Metagalli Post, Mysuru - 570016  </t>
  </si>
  <si>
    <t xml:space="preserve">The Executive Engineer, Cauvery Neeravary Nigama Niyamitha, Harangi Rehabilitation Division, Kushalanagar, Somavarpete Taluk, Kodagu (KARADILAKKANAKERE) </t>
  </si>
  <si>
    <t>Dr C B Murthy, B M Hospital, #22/B, Vinobha Road, Jayalakshmi puram, Mysuru-570 012</t>
  </si>
  <si>
    <t>M/s Infosys Limited, No 350, Hebbal Electronics City,Hootagally,Mysuru-570 027</t>
  </si>
  <si>
    <t>M/s Arisglobal Software Pvt. Ltd., &amp; M/s Synoledge India Pvt. Ltd., No: 120, 121 and 122, sy. No. 43 &amp; 44, Belgola industrial area, Metagalli, Mysuru taluk &amp; district.</t>
  </si>
  <si>
    <t>M/s Bank Note Paper Mill India Private Limited, Note Mudran Nagar, Metagalli Industrial Area, Mysuru.</t>
  </si>
  <si>
    <t>Hootagalli 220kV MUSS</t>
  </si>
  <si>
    <t>AMW &amp; MGM Forgings Limited, 
Plant-II, No:82-84, Belagola Industrial Area, KRS Road, Metagalli Post, Mysuru</t>
  </si>
  <si>
    <t>DM South India Hospitlity Pvt Limited, Opp to Race Course Road,(Mall of Mysore), Mysuru.</t>
  </si>
  <si>
    <t>M/s Bannariamman Sugars Limited, Unit 2, P B No 27,Alaganchi Village, Nanjangud taluk, Mysuru district. PINCODE: 571 119.</t>
  </si>
  <si>
    <t>Director, JSS  Hospital, Mysuru</t>
  </si>
  <si>
    <t>Maveric Holdings Pvt Limited, Makkaji Chowk, Garuda Mall, KR Circle, Mysuru.</t>
  </si>
  <si>
    <t>Kayathi Steel Industries Pvt Limited, 12, Phase 3, Thandya Industrial Area, Nanjangud.</t>
  </si>
  <si>
    <t>Ramesh Kumar, Parshwa Watika, Opp to KMF dairy, Siddarthanagar, T Narasipura Road, Mysuru.</t>
  </si>
  <si>
    <t>M/s Brigade Enterprises Limited,
Grand Mercury Hotel Project, New Bamboo Bazar, New Sayyaji Rao Road, Devaraja Mohalla, Bannimantapa Section, Mysuru.</t>
  </si>
  <si>
    <t>Satagalli KSRTC bus stand, Mysuru</t>
  </si>
  <si>
    <t>Kadakola,Mysuru 220kV MUSS</t>
  </si>
  <si>
    <t>Vajamangala, Mysuru,220kV MUSS</t>
  </si>
  <si>
    <t>"Hotel Regaalis", C/o Indira Hotels (P) Ltd., Vinobha Road, Mysuru</t>
  </si>
  <si>
    <t>MUSS-1</t>
  </si>
  <si>
    <t>MUSS-2</t>
  </si>
  <si>
    <t>MUSS-3</t>
  </si>
  <si>
    <t>MUSS-4</t>
  </si>
  <si>
    <t>MUSS-5</t>
  </si>
  <si>
    <t>KPCL-1A</t>
  </si>
  <si>
    <t>KPCL-1B</t>
  </si>
  <si>
    <t>KPCL-1C</t>
  </si>
  <si>
    <t>MUSS-6</t>
  </si>
  <si>
    <t>MUSS-7</t>
  </si>
  <si>
    <t>MUSS-8</t>
  </si>
  <si>
    <t>MUSS-9</t>
  </si>
  <si>
    <t>MUSS-10</t>
  </si>
  <si>
    <t>MUSS-11</t>
  </si>
  <si>
    <t>MUSS-12</t>
  </si>
  <si>
    <t>MUSS-13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</si>
</sst>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sz val="12"/>
      <name val="Calibri"/>
      <family val="2"/>
      <scheme val="minor"/>
    </font>
    <font>
      <sz val="9"/>
      <color rgb="FF000000"/>
      <name val="Calibri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45" fillId="0" borderId="0"/>
    <xf numFmtId="0" fontId="1" fillId="0" borderId="0"/>
    <xf numFmtId="0" fontId="14" fillId="0" borderId="0"/>
  </cellStyleXfs>
  <cellXfs count="444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1" fillId="0" borderId="4" xfId="2" applyFont="1" applyFill="1" applyBorder="1" applyAlignment="1" applyProtection="1">
      <alignment vertical="center" wrapText="1"/>
      <protection locked="0"/>
    </xf>
    <xf numFmtId="0" fontId="12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10" fillId="0" borderId="7" xfId="3" applyFont="1" applyFill="1" applyBorder="1" applyAlignment="1" applyProtection="1">
      <alignment horizontal="center" vertical="center" wrapText="1"/>
      <protection hidden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  <protection hidden="1"/>
    </xf>
    <xf numFmtId="0" fontId="7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vertical="center" wrapText="1"/>
    </xf>
    <xf numFmtId="0" fontId="16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>
      <alignment vertical="center"/>
    </xf>
    <xf numFmtId="0" fontId="5" fillId="0" borderId="9" xfId="4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8" fillId="0" borderId="9" xfId="4" applyFont="1" applyFill="1" applyBorder="1" applyAlignment="1">
      <alignment vertical="center" wrapText="1"/>
    </xf>
    <xf numFmtId="0" fontId="6" fillId="0" borderId="9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vertical="center" wrapText="1"/>
    </xf>
    <xf numFmtId="0" fontId="9" fillId="0" borderId="9" xfId="4" applyFont="1" applyFill="1" applyBorder="1" applyAlignment="1">
      <alignment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15" fillId="0" borderId="0" xfId="5" applyFont="1" applyFill="1" applyAlignment="1">
      <alignment horizontal="center" vertical="center" wrapText="1"/>
    </xf>
    <xf numFmtId="0" fontId="5" fillId="0" borderId="9" xfId="4" applyFont="1" applyFill="1" applyBorder="1" applyAlignment="1">
      <alignment wrapText="1"/>
    </xf>
    <xf numFmtId="0" fontId="4" fillId="0" borderId="4" xfId="1" applyFont="1" applyFill="1" applyBorder="1"/>
    <xf numFmtId="0" fontId="12" fillId="0" borderId="4" xfId="1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vertical="center" wrapText="1"/>
    </xf>
    <xf numFmtId="0" fontId="16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19" fillId="0" borderId="4" xfId="1" applyFont="1" applyBorder="1" applyAlignment="1">
      <alignment vertical="center" wrapText="1"/>
    </xf>
    <xf numFmtId="0" fontId="20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wrapText="1"/>
    </xf>
    <xf numFmtId="0" fontId="19" fillId="0" borderId="4" xfId="1" applyFont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 wrapText="1"/>
    </xf>
    <xf numFmtId="0" fontId="19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wrapText="1"/>
    </xf>
    <xf numFmtId="0" fontId="11" fillId="0" borderId="4" xfId="1" applyFont="1" applyBorder="1" applyAlignment="1">
      <alignment wrapText="1"/>
    </xf>
    <xf numFmtId="0" fontId="26" fillId="0" borderId="4" xfId="1" applyFont="1" applyFill="1" applyBorder="1" applyAlignment="1" applyProtection="1">
      <alignment vertical="center" wrapText="1"/>
      <protection hidden="1"/>
    </xf>
    <xf numFmtId="0" fontId="16" fillId="0" borderId="4" xfId="3" applyFont="1" applyFill="1" applyBorder="1" applyAlignment="1" applyProtection="1">
      <alignment horizontal="center" vertical="center" wrapText="1"/>
      <protection hidden="1"/>
    </xf>
    <xf numFmtId="0" fontId="24" fillId="0" borderId="5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24" fillId="0" borderId="5" xfId="1" applyFont="1" applyBorder="1" applyAlignment="1">
      <alignment wrapText="1"/>
    </xf>
    <xf numFmtId="0" fontId="11" fillId="0" borderId="5" xfId="1" applyFont="1" applyBorder="1" applyAlignment="1">
      <alignment wrapText="1"/>
    </xf>
    <xf numFmtId="0" fontId="26" fillId="0" borderId="5" xfId="1" applyFont="1" applyFill="1" applyBorder="1" applyAlignment="1" applyProtection="1">
      <alignment vertical="center" wrapText="1"/>
      <protection hidden="1"/>
    </xf>
    <xf numFmtId="0" fontId="16" fillId="0" borderId="5" xfId="3" applyFont="1" applyFill="1" applyBorder="1" applyAlignment="1" applyProtection="1">
      <alignment horizontal="center" vertical="center" wrapText="1"/>
      <protection hidden="1"/>
    </xf>
    <xf numFmtId="0" fontId="24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24" fillId="0" borderId="4" xfId="1" applyFont="1" applyBorder="1" applyAlignment="1"/>
    <xf numFmtId="0" fontId="11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  <protection hidden="1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wrapText="1"/>
    </xf>
    <xf numFmtId="0" fontId="9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wrapText="1"/>
    </xf>
    <xf numFmtId="0" fontId="9" fillId="0" borderId="7" xfId="1" applyFont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vertical="center" wrapText="1"/>
    </xf>
    <xf numFmtId="3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wrapText="1"/>
    </xf>
    <xf numFmtId="0" fontId="7" fillId="0" borderId="4" xfId="1" applyFont="1" applyFill="1" applyBorder="1" applyAlignment="1">
      <alignment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24" fillId="0" borderId="7" xfId="1" applyFont="1" applyBorder="1" applyAlignment="1">
      <alignment wrapText="1"/>
    </xf>
    <xf numFmtId="0" fontId="21" fillId="0" borderId="7" xfId="1" applyFont="1" applyBorder="1" applyAlignment="1">
      <alignment horizontal="center" vertical="center" wrapText="1"/>
    </xf>
    <xf numFmtId="0" fontId="16" fillId="0" borderId="7" xfId="3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Border="1" applyAlignment="1">
      <alignment vertical="center" wrapText="1"/>
    </xf>
    <xf numFmtId="0" fontId="4" fillId="0" borderId="4" xfId="1" applyFont="1" applyBorder="1" applyAlignment="1">
      <alignment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9" fillId="0" borderId="7" xfId="7" applyFont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 wrapText="1"/>
    </xf>
    <xf numFmtId="0" fontId="11" fillId="0" borderId="4" xfId="8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textRotation="90" wrapText="1"/>
    </xf>
    <xf numFmtId="0" fontId="30" fillId="0" borderId="4" xfId="1" applyFont="1" applyBorder="1" applyAlignment="1">
      <alignment horizontal="center" vertical="center" textRotation="90" wrapText="1"/>
    </xf>
    <xf numFmtId="0" fontId="20" fillId="0" borderId="4" xfId="1" applyFont="1" applyFill="1" applyBorder="1" applyAlignment="1">
      <alignment horizontal="center" vertical="center" textRotation="90" wrapText="1"/>
    </xf>
    <xf numFmtId="0" fontId="31" fillId="0" borderId="4" xfId="1" applyFont="1" applyBorder="1" applyAlignment="1">
      <alignment horizontal="center" vertical="center" textRotation="90" wrapText="1"/>
    </xf>
    <xf numFmtId="0" fontId="33" fillId="0" borderId="4" xfId="1" applyFont="1" applyBorder="1" applyAlignment="1">
      <alignment horizontal="center" vertical="center" textRotation="90"/>
    </xf>
    <xf numFmtId="0" fontId="2" fillId="0" borderId="4" xfId="1" applyFont="1" applyBorder="1" applyAlignment="1"/>
    <xf numFmtId="0" fontId="38" fillId="0" borderId="4" xfId="9" applyFont="1" applyFill="1" applyBorder="1" applyAlignment="1" applyProtection="1">
      <alignment horizontal="center" vertical="center"/>
      <protection locked="0"/>
    </xf>
    <xf numFmtId="0" fontId="35" fillId="0" borderId="5" xfId="9" applyFont="1" applyFill="1" applyBorder="1" applyAlignment="1" applyProtection="1">
      <alignment horizontal="left" vertical="center" wrapText="1"/>
      <protection locked="0"/>
    </xf>
    <xf numFmtId="0" fontId="35" fillId="0" borderId="5" xfId="9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39" fillId="0" borderId="4" xfId="9" applyFont="1" applyFill="1" applyBorder="1" applyAlignment="1" applyProtection="1">
      <alignment horizontal="center" vertical="center" wrapText="1"/>
      <protection hidden="1"/>
    </xf>
    <xf numFmtId="0" fontId="39" fillId="0" borderId="4" xfId="9" applyFont="1" applyFill="1" applyBorder="1" applyAlignment="1" applyProtection="1">
      <alignment horizontal="left" vertical="center" wrapText="1"/>
      <protection hidden="1"/>
    </xf>
    <xf numFmtId="0" fontId="38" fillId="0" borderId="4" xfId="9" applyFont="1" applyBorder="1" applyAlignment="1" applyProtection="1">
      <alignment horizontal="center" vertical="center" wrapText="1"/>
      <protection hidden="1"/>
    </xf>
    <xf numFmtId="0" fontId="38" fillId="0" borderId="4" xfId="9" applyFont="1" applyFill="1" applyBorder="1" applyAlignment="1" applyProtection="1">
      <alignment horizontal="center" vertical="center" wrapText="1"/>
      <protection hidden="1"/>
    </xf>
    <xf numFmtId="0" fontId="38" fillId="0" borderId="4" xfId="9" applyNumberFormat="1" applyFont="1" applyBorder="1" applyAlignment="1" applyProtection="1">
      <alignment horizontal="center" vertical="center" wrapText="1"/>
      <protection hidden="1"/>
    </xf>
    <xf numFmtId="0" fontId="40" fillId="0" borderId="4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42" fillId="0" borderId="4" xfId="9" applyFont="1" applyFill="1" applyBorder="1" applyAlignment="1" applyProtection="1">
      <alignment horizontal="center" vertical="center" wrapText="1"/>
      <protection hidden="1"/>
    </xf>
    <xf numFmtId="0" fontId="41" fillId="0" borderId="4" xfId="9" applyFont="1" applyFill="1" applyBorder="1" applyAlignment="1">
      <alignment horizontal="center" vertical="center" wrapText="1"/>
    </xf>
    <xf numFmtId="0" fontId="43" fillId="0" borderId="4" xfId="1" applyFont="1" applyBorder="1" applyAlignment="1">
      <alignment horizontal="left" vertical="center" wrapText="1"/>
    </xf>
    <xf numFmtId="0" fontId="42" fillId="0" borderId="4" xfId="8" applyFont="1" applyFill="1" applyBorder="1" applyAlignment="1">
      <alignment horizontal="center" vertical="center" wrapText="1"/>
    </xf>
    <xf numFmtId="0" fontId="38" fillId="0" borderId="4" xfId="9" applyFont="1" applyFill="1" applyBorder="1" applyAlignment="1" applyProtection="1">
      <alignment horizontal="center" vertical="center" wrapText="1"/>
      <protection locked="0"/>
    </xf>
    <xf numFmtId="0" fontId="38" fillId="0" borderId="4" xfId="9" applyFont="1" applyFill="1" applyBorder="1" applyAlignment="1" applyProtection="1">
      <alignment horizontal="left" vertical="center" wrapText="1"/>
      <protection locked="0"/>
    </xf>
    <xf numFmtId="0" fontId="38" fillId="0" borderId="4" xfId="9" applyFont="1" applyBorder="1" applyAlignment="1">
      <alignment horizontal="center" vertical="center" wrapText="1"/>
    </xf>
    <xf numFmtId="0" fontId="39" fillId="0" borderId="4" xfId="9" applyFont="1" applyFill="1" applyBorder="1" applyAlignment="1" applyProtection="1">
      <alignment horizontal="center" vertical="center" wrapText="1"/>
      <protection locked="0"/>
    </xf>
    <xf numFmtId="0" fontId="42" fillId="0" borderId="4" xfId="8" applyNumberFormat="1" applyFont="1" applyFill="1" applyBorder="1" applyAlignment="1">
      <alignment horizontal="left" vertical="center" wrapText="1"/>
    </xf>
    <xf numFmtId="0" fontId="41" fillId="0" borderId="4" xfId="1" applyFont="1" applyBorder="1" applyAlignment="1">
      <alignment horizontal="center" vertical="center" wrapText="1"/>
    </xf>
    <xf numFmtId="0" fontId="41" fillId="0" borderId="4" xfId="1" applyFont="1" applyBorder="1" applyAlignment="1">
      <alignment wrapText="1"/>
    </xf>
    <xf numFmtId="0" fontId="3" fillId="0" borderId="4" xfId="1" applyFont="1" applyBorder="1" applyAlignment="1">
      <alignment horizontal="center" vertical="center"/>
    </xf>
    <xf numFmtId="0" fontId="35" fillId="0" borderId="5" xfId="10" applyFont="1" applyFill="1" applyBorder="1" applyAlignment="1" applyProtection="1">
      <alignment horizontal="center" vertical="center"/>
      <protection locked="0"/>
    </xf>
    <xf numFmtId="0" fontId="35" fillId="0" borderId="5" xfId="10" applyFont="1" applyFill="1" applyBorder="1" applyAlignment="1" applyProtection="1">
      <alignment horizontal="center" vertical="center" wrapText="1"/>
      <protection locked="0"/>
    </xf>
    <xf numFmtId="0" fontId="35" fillId="0" borderId="4" xfId="10" applyFont="1" applyFill="1" applyBorder="1" applyAlignment="1" applyProtection="1">
      <alignment horizontal="center" vertical="center"/>
      <protection locked="0"/>
    </xf>
    <xf numFmtId="0" fontId="44" fillId="0" borderId="4" xfId="8" applyFont="1" applyFill="1" applyBorder="1" applyAlignment="1">
      <alignment horizontal="left" vertical="center" wrapText="1"/>
    </xf>
    <xf numFmtId="0" fontId="35" fillId="0" borderId="4" xfId="10" applyFont="1" applyFill="1" applyBorder="1" applyAlignment="1" applyProtection="1">
      <alignment horizontal="center" vertical="center" wrapText="1"/>
      <protection locked="0"/>
    </xf>
    <xf numFmtId="0" fontId="44" fillId="0" borderId="4" xfId="8" applyFont="1" applyFill="1" applyBorder="1" applyAlignment="1">
      <alignment horizontal="center" vertical="center" wrapText="1"/>
    </xf>
    <xf numFmtId="0" fontId="35" fillId="0" borderId="4" xfId="10" applyFont="1" applyBorder="1" applyAlignment="1">
      <alignment horizontal="center" vertical="center" wrapText="1"/>
    </xf>
    <xf numFmtId="0" fontId="35" fillId="0" borderId="4" xfId="10" applyFont="1" applyBorder="1" applyAlignment="1" applyProtection="1">
      <alignment horizontal="center" vertical="center" wrapText="1"/>
      <protection hidden="1"/>
    </xf>
    <xf numFmtId="0" fontId="36" fillId="0" borderId="4" xfId="10" applyFont="1" applyFill="1" applyBorder="1" applyAlignment="1" applyProtection="1">
      <alignment horizontal="center" vertical="center" wrapText="1"/>
      <protection locked="0"/>
    </xf>
    <xf numFmtId="0" fontId="36" fillId="0" borderId="4" xfId="10" applyFont="1" applyFill="1" applyBorder="1" applyAlignment="1" applyProtection="1">
      <alignment horizontal="center" vertical="center" wrapText="1"/>
      <protection hidden="1"/>
    </xf>
    <xf numFmtId="0" fontId="39" fillId="0" borderId="4" xfId="18" applyFont="1" applyFill="1" applyBorder="1" applyAlignment="1" applyProtection="1">
      <alignment horizontal="center" vertical="center" wrapText="1"/>
      <protection hidden="1"/>
    </xf>
    <xf numFmtId="0" fontId="39" fillId="0" borderId="4" xfId="18" applyFont="1" applyFill="1" applyBorder="1" applyAlignment="1" applyProtection="1">
      <alignment horizontal="left" vertical="center" wrapText="1"/>
      <protection hidden="1"/>
    </xf>
    <xf numFmtId="0" fontId="42" fillId="0" borderId="4" xfId="1" applyFont="1" applyBorder="1" applyAlignment="1">
      <alignment horizontal="left" vertical="center" wrapText="1"/>
    </xf>
    <xf numFmtId="0" fontId="38" fillId="0" borderId="4" xfId="18" applyFont="1" applyFill="1" applyBorder="1" applyAlignment="1" applyProtection="1">
      <alignment horizontal="center" vertical="center" wrapText="1"/>
      <protection hidden="1"/>
    </xf>
    <xf numFmtId="0" fontId="42" fillId="0" borderId="4" xfId="18" applyFont="1" applyFill="1" applyBorder="1" applyAlignment="1" applyProtection="1">
      <alignment horizontal="center" vertical="center" wrapText="1"/>
      <protection hidden="1"/>
    </xf>
    <xf numFmtId="0" fontId="38" fillId="0" borderId="4" xfId="18" applyFont="1" applyFill="1" applyBorder="1" applyAlignment="1">
      <alignment horizontal="center" vertical="center" wrapText="1"/>
    </xf>
    <xf numFmtId="0" fontId="42" fillId="0" borderId="4" xfId="8" applyFont="1" applyFill="1" applyBorder="1" applyAlignment="1">
      <alignment horizontal="left" vertical="center" wrapText="1"/>
    </xf>
    <xf numFmtId="0" fontId="38" fillId="0" borderId="4" xfId="18" applyFont="1" applyFill="1" applyBorder="1" applyAlignment="1">
      <alignment horizontal="center" vertical="center"/>
    </xf>
    <xf numFmtId="0" fontId="38" fillId="0" borderId="4" xfId="18" applyFont="1" applyFill="1" applyBorder="1" applyAlignment="1">
      <alignment horizontal="left" vertical="center" wrapText="1"/>
    </xf>
    <xf numFmtId="0" fontId="42" fillId="0" borderId="4" xfId="18" applyFont="1" applyFill="1" applyBorder="1" applyAlignment="1">
      <alignment horizontal="left" vertical="center" wrapText="1"/>
    </xf>
    <xf numFmtId="0" fontId="42" fillId="0" borderId="4" xfId="18" applyFont="1" applyFill="1" applyBorder="1" applyAlignment="1">
      <alignment horizontal="center" vertical="center" wrapText="1"/>
    </xf>
    <xf numFmtId="0" fontId="42" fillId="0" borderId="4" xfId="18" applyFont="1" applyFill="1" applyBorder="1" applyAlignment="1">
      <alignment horizontal="center" vertical="center"/>
    </xf>
    <xf numFmtId="0" fontId="39" fillId="0" borderId="4" xfId="18" applyFont="1" applyFill="1" applyBorder="1" applyAlignment="1" applyProtection="1">
      <alignment horizontal="center" vertical="center"/>
      <protection hidden="1"/>
    </xf>
    <xf numFmtId="0" fontId="38" fillId="0" borderId="4" xfId="18" applyFont="1" applyFill="1" applyBorder="1" applyAlignment="1" applyProtection="1">
      <alignment horizontal="left" vertical="center" wrapText="1"/>
      <protection locked="0" hidden="1"/>
    </xf>
    <xf numFmtId="0" fontId="38" fillId="0" borderId="4" xfId="18" applyFont="1" applyFill="1" applyBorder="1" applyAlignment="1" applyProtection="1">
      <alignment horizontal="center" vertical="center" wrapText="1"/>
      <protection locked="0" hidden="1"/>
    </xf>
    <xf numFmtId="0" fontId="42" fillId="0" borderId="4" xfId="18" applyFont="1" applyFill="1" applyBorder="1" applyAlignment="1" applyProtection="1">
      <alignment horizontal="center" vertical="center" wrapText="1"/>
      <protection locked="0" hidden="1"/>
    </xf>
    <xf numFmtId="0" fontId="41" fillId="0" borderId="4" xfId="18" applyFont="1" applyFill="1" applyBorder="1" applyAlignment="1">
      <alignment horizontal="center" vertical="center"/>
    </xf>
    <xf numFmtId="0" fontId="42" fillId="0" borderId="4" xfId="18" applyFont="1" applyFill="1" applyBorder="1" applyAlignment="1" applyProtection="1">
      <alignment horizontal="left" vertical="center" wrapText="1"/>
      <protection hidden="1"/>
    </xf>
    <xf numFmtId="0" fontId="39" fillId="0" borderId="4" xfId="18" applyFont="1" applyFill="1" applyBorder="1" applyAlignment="1">
      <alignment horizontal="center" vertical="center" wrapText="1"/>
    </xf>
    <xf numFmtId="0" fontId="38" fillId="0" borderId="4" xfId="18" applyFont="1" applyFill="1" applyBorder="1" applyAlignment="1" applyProtection="1">
      <alignment horizontal="left" vertical="center" wrapText="1"/>
      <protection hidden="1"/>
    </xf>
    <xf numFmtId="0" fontId="42" fillId="0" borderId="4" xfId="18" applyFont="1" applyFill="1" applyBorder="1" applyAlignment="1" applyProtection="1">
      <alignment horizontal="left" vertical="center" wrapText="1"/>
      <protection locked="0" hidden="1"/>
    </xf>
    <xf numFmtId="0" fontId="3" fillId="0" borderId="4" xfId="1" applyFont="1" applyBorder="1" applyAlignment="1"/>
    <xf numFmtId="0" fontId="35" fillId="0" borderId="4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46" fillId="0" borderId="4" xfId="1" applyFont="1" applyBorder="1" applyAlignment="1">
      <alignment horizontal="center" vertical="center" wrapText="1"/>
    </xf>
    <xf numFmtId="0" fontId="46" fillId="0" borderId="4" xfId="1" applyFont="1" applyBorder="1" applyAlignment="1">
      <alignment horizontal="center" vertical="center"/>
    </xf>
    <xf numFmtId="0" fontId="47" fillId="0" borderId="4" xfId="1" applyFont="1" applyBorder="1" applyAlignment="1">
      <alignment horizontal="center" vertical="center"/>
    </xf>
    <xf numFmtId="0" fontId="16" fillId="0" borderId="4" xfId="1" applyFont="1" applyFill="1" applyBorder="1" applyAlignment="1" applyProtection="1">
      <alignment horizontal="center" vertical="center" wrapText="1"/>
      <protection locked="0"/>
    </xf>
    <xf numFmtId="0" fontId="48" fillId="0" borderId="4" xfId="1" applyFont="1" applyBorder="1" applyAlignment="1">
      <alignment horizontal="left" vertical="center" wrapText="1"/>
    </xf>
    <xf numFmtId="0" fontId="47" fillId="0" borderId="4" xfId="1" applyFont="1" applyBorder="1" applyAlignment="1">
      <alignment horizontal="center" vertical="center" wrapText="1"/>
    </xf>
    <xf numFmtId="0" fontId="19" fillId="2" borderId="4" xfId="19" applyFont="1" applyFill="1" applyBorder="1" applyAlignment="1">
      <alignment horizontal="center" vertical="center"/>
    </xf>
    <xf numFmtId="0" fontId="19" fillId="2" borderId="4" xfId="19" applyFont="1" applyFill="1" applyBorder="1" applyAlignment="1">
      <alignment horizontal="left" vertical="top" wrapText="1"/>
    </xf>
    <xf numFmtId="0" fontId="47" fillId="2" borderId="4" xfId="1" applyFont="1" applyFill="1" applyBorder="1" applyAlignment="1">
      <alignment horizontal="center" vertical="center"/>
    </xf>
    <xf numFmtId="0" fontId="47" fillId="2" borderId="4" xfId="1" applyFont="1" applyFill="1" applyBorder="1" applyAlignment="1">
      <alignment horizontal="center" vertical="center" wrapText="1"/>
    </xf>
    <xf numFmtId="0" fontId="19" fillId="2" borderId="4" xfId="19" applyFont="1" applyFill="1" applyBorder="1" applyAlignment="1">
      <alignment horizontal="center" vertical="center" wrapText="1"/>
    </xf>
    <xf numFmtId="0" fontId="1" fillId="0" borderId="4" xfId="19" applyFont="1" applyFill="1" applyBorder="1" applyAlignment="1">
      <alignment horizontal="center" vertical="center"/>
    </xf>
    <xf numFmtId="0" fontId="1" fillId="0" borderId="4" xfId="19" applyFont="1" applyFill="1" applyBorder="1" applyAlignment="1">
      <alignment horizontal="left" vertical="top" wrapText="1"/>
    </xf>
    <xf numFmtId="0" fontId="1" fillId="0" borderId="4" xfId="19" applyFont="1" applyFill="1" applyBorder="1" applyAlignment="1">
      <alignment horizontal="center" vertical="center" wrapText="1"/>
    </xf>
    <xf numFmtId="0" fontId="1" fillId="2" borderId="4" xfId="19" applyFont="1" applyFill="1" applyBorder="1" applyAlignment="1">
      <alignment horizontal="left" vertical="top" wrapText="1"/>
    </xf>
    <xf numFmtId="0" fontId="1" fillId="2" borderId="4" xfId="19" applyFont="1" applyFill="1" applyBorder="1" applyAlignment="1">
      <alignment horizontal="center" vertical="center"/>
    </xf>
    <xf numFmtId="0" fontId="48" fillId="2" borderId="4" xfId="1" applyFont="1" applyFill="1" applyBorder="1" applyAlignment="1">
      <alignment horizontal="left" vertical="center" wrapText="1"/>
    </xf>
    <xf numFmtId="0" fontId="46" fillId="2" borderId="4" xfId="1" applyFont="1" applyFill="1" applyBorder="1" applyAlignment="1">
      <alignment horizontal="center" vertical="center"/>
    </xf>
    <xf numFmtId="0" fontId="46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4" xfId="19" applyFont="1" applyFill="1" applyBorder="1" applyAlignment="1">
      <alignment horizontal="center" vertical="center" wrapText="1"/>
    </xf>
    <xf numFmtId="0" fontId="1" fillId="0" borderId="4" xfId="19" applyFont="1" applyFill="1" applyBorder="1" applyAlignment="1">
      <alignment vertical="center" wrapText="1"/>
    </xf>
    <xf numFmtId="0" fontId="1" fillId="0" borderId="4" xfId="19" applyFont="1" applyBorder="1" applyAlignment="1">
      <alignment horizontal="center" vertical="center"/>
    </xf>
    <xf numFmtId="0" fontId="19" fillId="0" borderId="4" xfId="19" applyFont="1" applyFill="1" applyBorder="1" applyAlignment="1">
      <alignment horizontal="left" vertical="center" wrapText="1"/>
    </xf>
    <xf numFmtId="0" fontId="19" fillId="2" borderId="4" xfId="19" applyFont="1" applyFill="1" applyBorder="1" applyAlignment="1">
      <alignment horizontal="left" vertical="center" wrapText="1"/>
    </xf>
    <xf numFmtId="0" fontId="47" fillId="0" borderId="5" xfId="1" applyFont="1" applyBorder="1" applyAlignment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47" fillId="0" borderId="5" xfId="1" applyFont="1" applyBorder="1" applyAlignment="1">
      <alignment horizontal="center" vertical="center" wrapText="1"/>
    </xf>
    <xf numFmtId="0" fontId="45" fillId="0" borderId="0" xfId="18" applyFont="1" applyFill="1" applyAlignment="1">
      <alignment horizontal="center" vertical="center"/>
    </xf>
    <xf numFmtId="0" fontId="33" fillId="0" borderId="4" xfId="18" applyFont="1" applyFill="1" applyBorder="1" applyAlignment="1">
      <alignment horizontal="center" vertical="center" textRotation="90"/>
    </xf>
    <xf numFmtId="0" fontId="31" fillId="0" borderId="4" xfId="18" applyFont="1" applyFill="1" applyBorder="1" applyAlignment="1">
      <alignment horizontal="center" vertical="center" textRotation="90" wrapText="1"/>
    </xf>
    <xf numFmtId="0" fontId="20" fillId="0" borderId="4" xfId="18" applyFont="1" applyFill="1" applyBorder="1" applyAlignment="1">
      <alignment horizontal="center" vertical="center" textRotation="90" wrapText="1"/>
    </xf>
    <xf numFmtId="0" fontId="30" fillId="0" borderId="4" xfId="18" applyFont="1" applyFill="1" applyBorder="1" applyAlignment="1">
      <alignment horizontal="center" vertical="center" textRotation="90" wrapText="1"/>
    </xf>
    <xf numFmtId="0" fontId="41" fillId="0" borderId="4" xfId="18" applyFont="1" applyFill="1" applyBorder="1" applyAlignment="1">
      <alignment horizontal="center" vertical="center" wrapText="1"/>
    </xf>
    <xf numFmtId="0" fontId="38" fillId="0" borderId="4" xfId="18" applyFont="1" applyFill="1" applyBorder="1" applyAlignment="1" applyProtection="1">
      <alignment horizontal="center" vertical="center"/>
      <protection hidden="1"/>
    </xf>
    <xf numFmtId="3" fontId="38" fillId="0" borderId="4" xfId="18" applyNumberFormat="1" applyFont="1" applyFill="1" applyBorder="1" applyAlignment="1" applyProtection="1">
      <alignment horizontal="center" vertical="center" wrapText="1"/>
      <protection hidden="1"/>
    </xf>
    <xf numFmtId="3" fontId="38" fillId="0" borderId="4" xfId="18" applyNumberFormat="1" applyFont="1" applyFill="1" applyBorder="1" applyAlignment="1">
      <alignment horizontal="center" vertical="center" wrapText="1"/>
    </xf>
    <xf numFmtId="0" fontId="38" fillId="0" borderId="4" xfId="6" applyFont="1" applyFill="1" applyBorder="1" applyAlignment="1">
      <alignment horizontal="center" vertical="center" wrapText="1"/>
    </xf>
    <xf numFmtId="0" fontId="49" fillId="0" borderId="4" xfId="18" applyFont="1" applyFill="1" applyBorder="1" applyAlignment="1">
      <alignment horizontal="center" vertical="center" wrapText="1"/>
    </xf>
    <xf numFmtId="0" fontId="38" fillId="0" borderId="4" xfId="8" applyFont="1" applyFill="1" applyBorder="1" applyAlignment="1">
      <alignment horizontal="center" vertical="center" wrapText="1"/>
    </xf>
    <xf numFmtId="0" fontId="38" fillId="0" borderId="4" xfId="8" applyFont="1" applyFill="1" applyBorder="1" applyAlignment="1">
      <alignment horizontal="left" vertical="center" wrapText="1"/>
    </xf>
    <xf numFmtId="3" fontId="38" fillId="0" borderId="4" xfId="8" applyNumberFormat="1" applyFont="1" applyFill="1" applyBorder="1" applyAlignment="1">
      <alignment horizontal="center" vertical="center" wrapText="1"/>
    </xf>
    <xf numFmtId="0" fontId="38" fillId="0" borderId="4" xfId="8" applyFont="1" applyFill="1" applyBorder="1" applyAlignment="1">
      <alignment horizontal="center" vertical="center"/>
    </xf>
    <xf numFmtId="0" fontId="38" fillId="0" borderId="4" xfId="14" applyFont="1" applyFill="1" applyBorder="1" applyAlignment="1">
      <alignment horizontal="center" vertical="center"/>
    </xf>
    <xf numFmtId="0" fontId="38" fillId="0" borderId="4" xfId="14" applyFont="1" applyFill="1" applyBorder="1" applyAlignment="1">
      <alignment horizontal="center" vertical="center" wrapText="1"/>
    </xf>
    <xf numFmtId="0" fontId="49" fillId="0" borderId="4" xfId="18" applyFont="1" applyFill="1" applyBorder="1" applyAlignment="1" applyProtection="1">
      <alignment horizontal="center" vertical="center" wrapText="1"/>
      <protection hidden="1"/>
    </xf>
    <xf numFmtId="0" fontId="49" fillId="0" borderId="4" xfId="18" applyFont="1" applyFill="1" applyBorder="1" applyAlignment="1" applyProtection="1">
      <alignment horizontal="center" vertical="center" textRotation="90" wrapText="1"/>
      <protection hidden="1"/>
    </xf>
    <xf numFmtId="0" fontId="4" fillId="0" borderId="0" xfId="18" applyFont="1" applyFill="1" applyAlignment="1">
      <alignment horizontal="left" vertical="center"/>
    </xf>
    <xf numFmtId="0" fontId="41" fillId="0" borderId="5" xfId="18" applyFont="1" applyFill="1" applyBorder="1" applyAlignment="1">
      <alignment horizontal="center" vertical="center"/>
    </xf>
    <xf numFmtId="0" fontId="42" fillId="0" borderId="5" xfId="18" applyFont="1" applyFill="1" applyBorder="1" applyAlignment="1">
      <alignment horizontal="center" vertical="center" wrapText="1"/>
    </xf>
    <xf numFmtId="0" fontId="42" fillId="0" borderId="5" xfId="18" applyFont="1" applyFill="1" applyBorder="1" applyAlignment="1">
      <alignment horizontal="left" vertical="center" wrapText="1"/>
    </xf>
    <xf numFmtId="0" fontId="41" fillId="0" borderId="5" xfId="18" applyFont="1" applyFill="1" applyBorder="1" applyAlignment="1">
      <alignment horizontal="center" vertical="center" wrapText="1"/>
    </xf>
    <xf numFmtId="0" fontId="42" fillId="0" borderId="5" xfId="18" applyFont="1" applyFill="1" applyBorder="1" applyAlignment="1">
      <alignment horizontal="center" vertical="center"/>
    </xf>
    <xf numFmtId="0" fontId="3" fillId="0" borderId="3" xfId="18" applyFont="1" applyFill="1" applyBorder="1" applyAlignment="1">
      <alignment horizontal="center" vertical="center"/>
    </xf>
    <xf numFmtId="0" fontId="3" fillId="0" borderId="2" xfId="18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horizontal="left" vertical="center"/>
    </xf>
    <xf numFmtId="0" fontId="3" fillId="0" borderId="1" xfId="18" applyFont="1" applyFill="1" applyBorder="1" applyAlignment="1">
      <alignment horizontal="center" vertical="center"/>
    </xf>
    <xf numFmtId="0" fontId="39" fillId="0" borderId="4" xfId="16" applyFont="1" applyFill="1" applyBorder="1" applyAlignment="1" applyProtection="1">
      <alignment horizontal="center" vertical="center" wrapText="1"/>
      <protection hidden="1"/>
    </xf>
    <xf numFmtId="0" fontId="39" fillId="0" borderId="4" xfId="16" applyFont="1" applyFill="1" applyBorder="1" applyAlignment="1" applyProtection="1">
      <alignment horizontal="left" vertical="center" wrapText="1"/>
      <protection hidden="1"/>
    </xf>
    <xf numFmtId="0" fontId="38" fillId="0" borderId="4" xfId="16" applyFont="1" applyFill="1" applyBorder="1" applyAlignment="1" applyProtection="1">
      <alignment horizontal="center" vertical="center" wrapText="1"/>
      <protection hidden="1"/>
    </xf>
    <xf numFmtId="0" fontId="42" fillId="0" borderId="4" xfId="16" applyFont="1" applyFill="1" applyBorder="1" applyAlignment="1" applyProtection="1">
      <alignment horizontal="center" vertical="center" wrapText="1"/>
      <protection hidden="1"/>
    </xf>
    <xf numFmtId="0" fontId="38" fillId="0" borderId="4" xfId="16" applyFont="1" applyFill="1" applyBorder="1" applyAlignment="1">
      <alignment horizontal="center" vertical="center" wrapText="1"/>
    </xf>
    <xf numFmtId="0" fontId="38" fillId="0" borderId="4" xfId="16" applyFont="1" applyFill="1" applyBorder="1" applyAlignment="1" applyProtection="1">
      <alignment horizontal="center" vertical="center"/>
      <protection locked="0"/>
    </xf>
    <xf numFmtId="0" fontId="38" fillId="0" borderId="4" xfId="16" applyFont="1" applyFill="1" applyBorder="1" applyAlignment="1" applyProtection="1">
      <alignment horizontal="center" vertical="center" wrapText="1"/>
      <protection locked="0"/>
    </xf>
    <xf numFmtId="0" fontId="39" fillId="0" borderId="4" xfId="16" applyFont="1" applyFill="1" applyBorder="1" applyAlignment="1" applyProtection="1">
      <alignment horizontal="center" vertical="center" wrapText="1"/>
      <protection locked="0"/>
    </xf>
    <xf numFmtId="0" fontId="42" fillId="0" borderId="4" xfId="16" applyFont="1" applyFill="1" applyBorder="1" applyAlignment="1">
      <alignment horizontal="center" vertical="center" wrapText="1"/>
    </xf>
    <xf numFmtId="0" fontId="41" fillId="0" borderId="4" xfId="16" applyFont="1" applyFill="1" applyBorder="1" applyAlignment="1" applyProtection="1">
      <alignment horizontal="center" vertical="center"/>
      <protection locked="0"/>
    </xf>
    <xf numFmtId="0" fontId="41" fillId="0" borderId="4" xfId="16" applyFont="1" applyFill="1" applyBorder="1"/>
    <xf numFmtId="0" fontId="42" fillId="0" borderId="4" xfId="16" applyFont="1" applyFill="1" applyBorder="1" applyAlignment="1">
      <alignment horizontal="center" vertical="center"/>
    </xf>
    <xf numFmtId="0" fontId="41" fillId="0" borderId="4" xfId="16" applyFont="1" applyFill="1" applyBorder="1" applyAlignment="1">
      <alignment horizontal="center" vertical="center"/>
    </xf>
    <xf numFmtId="0" fontId="39" fillId="0" borderId="4" xfId="16" applyFont="1" applyFill="1" applyBorder="1" applyAlignment="1">
      <alignment horizontal="center" vertical="center" wrapText="1"/>
    </xf>
    <xf numFmtId="0" fontId="50" fillId="0" borderId="4" xfId="10" applyFont="1" applyFill="1" applyBorder="1" applyAlignment="1" applyProtection="1">
      <alignment horizontal="center" vertical="center" wrapText="1"/>
      <protection hidden="1"/>
    </xf>
    <xf numFmtId="0" fontId="51" fillId="0" borderId="4" xfId="10" applyFont="1" applyFill="1" applyBorder="1" applyAlignment="1" applyProtection="1">
      <alignment horizontal="center" vertical="center"/>
      <protection locked="0"/>
    </xf>
    <xf numFmtId="0" fontId="52" fillId="0" borderId="4" xfId="8" applyFont="1" applyFill="1" applyBorder="1" applyAlignment="1">
      <alignment horizontal="left" vertical="center" wrapText="1"/>
    </xf>
    <xf numFmtId="0" fontId="35" fillId="0" borderId="4" xfId="10" applyFont="1" applyFill="1" applyBorder="1" applyAlignment="1" applyProtection="1">
      <alignment horizontal="center" vertical="center" wrapText="1"/>
      <protection hidden="1"/>
    </xf>
    <xf numFmtId="0" fontId="20" fillId="0" borderId="5" xfId="1" applyFont="1" applyBorder="1" applyAlignment="1">
      <alignment horizontal="center" vertical="center"/>
    </xf>
    <xf numFmtId="0" fontId="2" fillId="0" borderId="0" xfId="16" applyFont="1" applyFill="1" applyAlignment="1">
      <alignment horizontal="center" vertical="center"/>
    </xf>
    <xf numFmtId="0" fontId="33" fillId="0" borderId="4" xfId="16" applyFont="1" applyFill="1" applyBorder="1" applyAlignment="1">
      <alignment horizontal="center" vertical="center" textRotation="90"/>
    </xf>
    <xf numFmtId="0" fontId="31" fillId="0" borderId="4" xfId="16" applyFont="1" applyFill="1" applyBorder="1" applyAlignment="1">
      <alignment horizontal="center" vertical="center" textRotation="90" wrapText="1"/>
    </xf>
    <xf numFmtId="0" fontId="20" fillId="0" borderId="4" xfId="16" applyFont="1" applyFill="1" applyBorder="1" applyAlignment="1">
      <alignment horizontal="center" vertical="center" textRotation="90" wrapText="1"/>
    </xf>
    <xf numFmtId="0" fontId="30" fillId="0" borderId="4" xfId="16" applyFont="1" applyFill="1" applyBorder="1" applyAlignment="1">
      <alignment horizontal="center" vertical="center" textRotation="90" wrapText="1"/>
    </xf>
    <xf numFmtId="0" fontId="43" fillId="0" borderId="4" xfId="16" applyFont="1" applyFill="1" applyBorder="1" applyAlignment="1">
      <alignment horizontal="center" vertical="center" wrapText="1"/>
    </xf>
    <xf numFmtId="0" fontId="40" fillId="0" borderId="4" xfId="16" applyFont="1" applyFill="1" applyBorder="1" applyAlignment="1">
      <alignment horizontal="center" vertical="center"/>
    </xf>
    <xf numFmtId="0" fontId="40" fillId="0" borderId="4" xfId="16" applyFont="1" applyFill="1" applyBorder="1" applyAlignment="1">
      <alignment horizontal="center" vertical="center" wrapText="1"/>
    </xf>
    <xf numFmtId="0" fontId="38" fillId="0" borderId="4" xfId="16" applyFont="1" applyFill="1" applyBorder="1" applyAlignment="1" applyProtection="1">
      <alignment horizontal="left" vertical="center"/>
      <protection locked="0"/>
    </xf>
    <xf numFmtId="0" fontId="41" fillId="0" borderId="4" xfId="16" applyFont="1" applyFill="1" applyBorder="1" applyAlignment="1">
      <alignment horizontal="center" vertical="center" wrapText="1"/>
    </xf>
    <xf numFmtId="0" fontId="41" fillId="0" borderId="4" xfId="16" applyFont="1" applyFill="1" applyBorder="1" applyAlignment="1">
      <alignment horizontal="left" vertical="center" wrapText="1"/>
    </xf>
    <xf numFmtId="0" fontId="4" fillId="0" borderId="0" xfId="16" applyFont="1" applyFill="1" applyAlignment="1">
      <alignment horizontal="left" vertical="center"/>
    </xf>
    <xf numFmtId="0" fontId="41" fillId="0" borderId="5" xfId="16" applyFont="1" applyFill="1" applyBorder="1" applyAlignment="1">
      <alignment horizontal="center" vertical="center"/>
    </xf>
    <xf numFmtId="0" fontId="1" fillId="0" borderId="5" xfId="19" applyFont="1" applyBorder="1" applyAlignment="1">
      <alignment horizontal="center" vertical="center"/>
    </xf>
    <xf numFmtId="0" fontId="19" fillId="2" borderId="5" xfId="19" applyFont="1" applyFill="1" applyBorder="1" applyAlignment="1">
      <alignment horizontal="left" vertical="center" wrapText="1"/>
    </xf>
    <xf numFmtId="0" fontId="48" fillId="0" borderId="5" xfId="1" applyFont="1" applyBorder="1" applyAlignment="1">
      <alignment horizontal="left" vertical="center" wrapText="1"/>
    </xf>
    <xf numFmtId="0" fontId="46" fillId="0" borderId="5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5" xfId="19" applyFont="1" applyFill="1" applyBorder="1" applyAlignment="1">
      <alignment horizontal="center" vertical="center"/>
    </xf>
    <xf numFmtId="0" fontId="1" fillId="0" borderId="5" xfId="19" applyFont="1" applyFill="1" applyBorder="1" applyAlignment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3" xfId="16" applyFont="1" applyFill="1" applyBorder="1" applyAlignment="1">
      <alignment horizontal="center" vertical="center"/>
    </xf>
    <xf numFmtId="0" fontId="3" fillId="0" borderId="2" xfId="16" applyFont="1" applyFill="1" applyBorder="1" applyAlignment="1">
      <alignment horizontal="center" vertical="center"/>
    </xf>
    <xf numFmtId="0" fontId="13" fillId="0" borderId="2" xfId="16" applyFont="1" applyFill="1" applyBorder="1" applyAlignment="1">
      <alignment horizontal="left" vertical="center"/>
    </xf>
    <xf numFmtId="0" fontId="3" fillId="0" borderId="1" xfId="16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vertical="center"/>
    </xf>
    <xf numFmtId="0" fontId="8" fillId="0" borderId="5" xfId="1" applyFont="1" applyFill="1" applyBorder="1" applyAlignment="1">
      <alignment vertical="center" wrapText="1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>
      <alignment horizontal="center" vertical="center" wrapText="1"/>
    </xf>
    <xf numFmtId="0" fontId="2" fillId="0" borderId="3" xfId="1" applyFont="1" applyBorder="1" applyAlignment="1"/>
    <xf numFmtId="0" fontId="39" fillId="0" borderId="4" xfId="0" applyFont="1" applyFill="1" applyBorder="1" applyAlignment="1" applyProtection="1">
      <alignment horizontal="center" vertical="center" wrapText="1"/>
      <protection hidden="1"/>
    </xf>
    <xf numFmtId="0" fontId="39" fillId="0" borderId="4" xfId="0" applyFont="1" applyFill="1" applyBorder="1" applyAlignment="1" applyProtection="1">
      <alignment horizontal="left" vertical="center" wrapText="1"/>
      <protection hidden="1"/>
    </xf>
    <xf numFmtId="0" fontId="42" fillId="0" borderId="4" xfId="0" applyFont="1" applyBorder="1" applyAlignment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  <protection hidden="1"/>
    </xf>
    <xf numFmtId="0" fontId="38" fillId="0" borderId="4" xfId="0" applyFont="1" applyBorder="1" applyAlignment="1" applyProtection="1">
      <alignment horizontal="center" vertical="center" wrapText="1"/>
      <protection hidden="1"/>
    </xf>
    <xf numFmtId="0" fontId="38" fillId="0" borderId="4" xfId="0" applyFont="1" applyBorder="1" applyAlignment="1">
      <alignment horizontal="center" vertical="center" wrapText="1"/>
    </xf>
    <xf numFmtId="0" fontId="42" fillId="0" borderId="4" xfId="0" applyFont="1" applyFill="1" applyBorder="1" applyAlignment="1" applyProtection="1">
      <alignment horizontal="center" vertical="center" wrapText="1"/>
      <protection hidden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0" fontId="38" fillId="0" borderId="4" xfId="0" applyFont="1" applyFill="1" applyBorder="1" applyAlignment="1" applyProtection="1">
      <alignment horizontal="left" vertical="center" wrapText="1"/>
      <protection locked="0"/>
    </xf>
    <xf numFmtId="0" fontId="38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>
      <alignment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wrapText="1"/>
    </xf>
    <xf numFmtId="0" fontId="41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0" fillId="0" borderId="4" xfId="10" applyFont="1" applyFill="1" applyBorder="1" applyAlignment="1" applyProtection="1">
      <alignment horizontal="left" vertical="center" wrapText="1"/>
      <protection hidden="1"/>
    </xf>
    <xf numFmtId="0" fontId="44" fillId="0" borderId="4" xfId="10" applyFont="1" applyBorder="1" applyAlignment="1">
      <alignment horizontal="center" vertical="center" wrapText="1"/>
    </xf>
    <xf numFmtId="0" fontId="53" fillId="0" borderId="4" xfId="8" applyFont="1" applyBorder="1" applyAlignment="1">
      <alignment horizontal="center" vertical="center" wrapText="1"/>
    </xf>
    <xf numFmtId="0" fontId="53" fillId="0" borderId="4" xfId="8" applyFont="1" applyBorder="1" applyAlignment="1">
      <alignment horizontal="center" vertical="center"/>
    </xf>
    <xf numFmtId="0" fontId="44" fillId="0" borderId="4" xfId="10" applyFont="1" applyFill="1" applyBorder="1" applyAlignment="1" applyProtection="1">
      <alignment horizontal="center" vertical="center" wrapText="1"/>
      <protection hidden="1"/>
    </xf>
    <xf numFmtId="0" fontId="37" fillId="0" borderId="4" xfId="10" applyFont="1" applyFill="1" applyBorder="1" applyAlignment="1" applyProtection="1">
      <alignment horizontal="center" vertical="center"/>
      <protection locked="0"/>
    </xf>
    <xf numFmtId="0" fontId="37" fillId="0" borderId="4" xfId="10" applyFont="1" applyFill="1" applyBorder="1" applyAlignment="1" applyProtection="1">
      <alignment horizontal="left" vertical="center" wrapText="1"/>
      <protection locked="0"/>
    </xf>
    <xf numFmtId="0" fontId="52" fillId="0" borderId="4" xfId="8" applyNumberFormat="1" applyFont="1" applyFill="1" applyBorder="1" applyAlignment="1">
      <alignment horizontal="left" vertical="center" wrapText="1"/>
    </xf>
    <xf numFmtId="0" fontId="44" fillId="0" borderId="4" xfId="8" applyFont="1" applyBorder="1" applyAlignment="1">
      <alignment horizontal="left" vertical="center" wrapText="1"/>
    </xf>
    <xf numFmtId="0" fontId="53" fillId="0" borderId="4" xfId="8" applyFont="1" applyBorder="1" applyAlignment="1">
      <alignment wrapText="1"/>
    </xf>
    <xf numFmtId="0" fontId="52" fillId="0" borderId="4" xfId="8" applyFont="1" applyFill="1" applyBorder="1" applyAlignment="1">
      <alignment vertical="center" wrapText="1"/>
    </xf>
    <xf numFmtId="0" fontId="35" fillId="0" borderId="4" xfId="10" applyFont="1" applyFill="1" applyBorder="1" applyAlignment="1">
      <alignment horizontal="center" vertical="center" wrapText="1"/>
    </xf>
    <xf numFmtId="0" fontId="35" fillId="0" borderId="4" xfId="10" applyFont="1" applyBorder="1" applyAlignment="1">
      <alignment horizontal="center" vertical="center"/>
    </xf>
    <xf numFmtId="0" fontId="51" fillId="0" borderId="4" xfId="16" applyFont="1" applyBorder="1" applyAlignment="1">
      <alignment vertical="center" wrapText="1"/>
    </xf>
    <xf numFmtId="0" fontId="53" fillId="0" borderId="4" xfId="16" applyFont="1" applyBorder="1" applyAlignment="1">
      <alignment horizontal="center" vertical="center" wrapText="1"/>
    </xf>
    <xf numFmtId="0" fontId="44" fillId="0" borderId="4" xfId="17" applyFont="1" applyFill="1" applyBorder="1" applyAlignment="1">
      <alignment horizontal="center" vertical="center" wrapText="1"/>
    </xf>
    <xf numFmtId="3" fontId="44" fillId="0" borderId="4" xfId="17" applyNumberFormat="1" applyFont="1" applyFill="1" applyBorder="1" applyAlignment="1">
      <alignment horizontal="center" vertical="center" wrapText="1"/>
    </xf>
    <xf numFmtId="0" fontId="53" fillId="0" borderId="4" xfId="16" applyFont="1" applyBorder="1" applyAlignment="1">
      <alignment horizontal="center" vertical="center"/>
    </xf>
    <xf numFmtId="0" fontId="53" fillId="0" borderId="4" xfId="16" applyFont="1" applyBorder="1" applyAlignment="1"/>
    <xf numFmtId="0" fontId="53" fillId="0" borderId="5" xfId="16" applyFont="1" applyBorder="1" applyAlignment="1">
      <alignment horizontal="center" vertical="center"/>
    </xf>
    <xf numFmtId="0" fontId="52" fillId="0" borderId="5" xfId="8" applyFont="1" applyFill="1" applyBorder="1" applyAlignment="1">
      <alignment horizontal="left" vertical="center" wrapText="1"/>
    </xf>
    <xf numFmtId="0" fontId="53" fillId="0" borderId="5" xfId="8" applyFont="1" applyBorder="1" applyAlignment="1">
      <alignment wrapText="1"/>
    </xf>
    <xf numFmtId="0" fontId="44" fillId="0" borderId="5" xfId="8" applyFont="1" applyFill="1" applyBorder="1" applyAlignment="1">
      <alignment horizontal="center" vertical="center" wrapText="1"/>
    </xf>
    <xf numFmtId="0" fontId="53" fillId="0" borderId="5" xfId="8" applyFont="1" applyBorder="1" applyAlignment="1">
      <alignment horizontal="center" vertical="center"/>
    </xf>
    <xf numFmtId="0" fontId="35" fillId="0" borderId="5" xfId="10" applyFont="1" applyBorder="1" applyAlignment="1">
      <alignment horizontal="center" vertical="center" wrapText="1"/>
    </xf>
    <xf numFmtId="0" fontId="35" fillId="0" borderId="5" xfId="10" applyFont="1" applyBorder="1" applyAlignment="1" applyProtection="1">
      <alignment horizontal="center" vertical="center" wrapText="1"/>
      <protection hidden="1"/>
    </xf>
    <xf numFmtId="0" fontId="36" fillId="0" borderId="5" xfId="10" applyFont="1" applyFill="1" applyBorder="1" applyAlignment="1" applyProtection="1">
      <alignment horizontal="center" vertical="center" wrapText="1"/>
      <protection locked="0"/>
    </xf>
    <xf numFmtId="0" fontId="35" fillId="0" borderId="4" xfId="1" applyFont="1" applyFill="1" applyBorder="1" applyAlignment="1" applyProtection="1">
      <alignment horizontal="left" vertical="center" wrapText="1"/>
      <protection locked="0"/>
    </xf>
    <xf numFmtId="0" fontId="44" fillId="0" borderId="4" xfId="1" applyFont="1" applyBorder="1" applyAlignment="1">
      <alignment horizontal="center" vertical="center" wrapText="1"/>
    </xf>
    <xf numFmtId="0" fontId="35" fillId="0" borderId="4" xfId="1" applyFont="1" applyFill="1" applyBorder="1" applyAlignment="1" applyProtection="1">
      <alignment horizontal="center" vertical="center" wrapText="1"/>
      <protection locked="0"/>
    </xf>
    <xf numFmtId="0" fontId="54" fillId="0" borderId="4" xfId="1" applyFont="1" applyBorder="1" applyAlignment="1">
      <alignment horizontal="center" vertical="center" wrapText="1"/>
    </xf>
    <xf numFmtId="0" fontId="54" fillId="0" borderId="4" xfId="1" applyFont="1" applyBorder="1" applyAlignment="1">
      <alignment horizontal="center" vertical="center"/>
    </xf>
    <xf numFmtId="0" fontId="53" fillId="0" borderId="4" xfId="1" applyFont="1" applyBorder="1" applyAlignment="1">
      <alignment horizontal="center" vertical="center"/>
    </xf>
    <xf numFmtId="0" fontId="36" fillId="0" borderId="4" xfId="1" applyFont="1" applyFill="1" applyBorder="1" applyAlignment="1" applyProtection="1">
      <alignment horizontal="center" vertical="center" wrapText="1"/>
      <protection locked="0"/>
    </xf>
    <xf numFmtId="0" fontId="35" fillId="0" borderId="4" xfId="1" applyFont="1" applyBorder="1" applyAlignment="1">
      <alignment horizontal="center" vertical="center" wrapText="1"/>
    </xf>
    <xf numFmtId="0" fontId="55" fillId="0" borderId="4" xfId="1" applyFont="1" applyBorder="1" applyAlignment="1">
      <alignment horizontal="left" vertical="center" wrapText="1"/>
    </xf>
    <xf numFmtId="0" fontId="53" fillId="0" borderId="4" xfId="1" applyFont="1" applyBorder="1" applyAlignment="1">
      <alignment horizontal="center" vertical="center" wrapText="1"/>
    </xf>
    <xf numFmtId="0" fontId="36" fillId="0" borderId="4" xfId="0" applyFont="1" applyFill="1" applyBorder="1" applyAlignment="1" applyProtection="1">
      <alignment horizontal="left" vertical="center" wrapText="1"/>
      <protection hidden="1"/>
    </xf>
    <xf numFmtId="0" fontId="44" fillId="0" borderId="4" xfId="8" applyFont="1" applyFill="1" applyBorder="1" applyAlignment="1">
      <alignment horizontal="left" wrapText="1"/>
    </xf>
    <xf numFmtId="0" fontId="44" fillId="0" borderId="4" xfId="8" applyFont="1" applyFill="1" applyBorder="1" applyAlignment="1">
      <alignment wrapText="1"/>
    </xf>
    <xf numFmtId="0" fontId="44" fillId="0" borderId="4" xfId="8" applyFont="1" applyFill="1" applyBorder="1" applyAlignment="1">
      <alignment vertical="center" wrapText="1"/>
    </xf>
    <xf numFmtId="0" fontId="44" fillId="0" borderId="5" xfId="8" applyFont="1" applyFill="1" applyBorder="1" applyAlignment="1">
      <alignment vertical="center" wrapText="1"/>
    </xf>
    <xf numFmtId="0" fontId="23" fillId="0" borderId="5" xfId="1" applyFont="1" applyBorder="1" applyAlignment="1">
      <alignment horizontal="center" vertical="center" wrapText="1"/>
    </xf>
    <xf numFmtId="0" fontId="30" fillId="0" borderId="5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 wrapText="1"/>
    </xf>
    <xf numFmtId="0" fontId="1" fillId="0" borderId="5" xfId="9" applyFont="1" applyFill="1" applyBorder="1" applyAlignment="1" applyProtection="1">
      <alignment horizontal="center" vertical="center" wrapText="1"/>
      <protection locked="0"/>
    </xf>
    <xf numFmtId="0" fontId="36" fillId="0" borderId="5" xfId="9" applyFont="1" applyFill="1" applyBorder="1" applyAlignment="1" applyProtection="1">
      <alignment horizontal="center" vertical="center" wrapText="1"/>
      <protection locked="0"/>
    </xf>
    <xf numFmtId="0" fontId="2" fillId="0" borderId="3" xfId="16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center" vertical="center"/>
    </xf>
    <xf numFmtId="0" fontId="4" fillId="0" borderId="2" xfId="16" applyFont="1" applyFill="1" applyBorder="1" applyAlignment="1">
      <alignment horizontal="left" vertical="center"/>
    </xf>
    <xf numFmtId="0" fontId="2" fillId="0" borderId="1" xfId="16" applyFont="1" applyFill="1" applyBorder="1" applyAlignment="1">
      <alignment horizontal="center" vertical="center"/>
    </xf>
    <xf numFmtId="0" fontId="38" fillId="0" borderId="4" xfId="9" applyFont="1" applyFill="1" applyBorder="1" applyAlignment="1" applyProtection="1">
      <alignment horizontal="center" vertical="center"/>
      <protection locked="0"/>
    </xf>
    <xf numFmtId="0" fontId="31" fillId="0" borderId="4" xfId="16" applyFont="1" applyFill="1" applyBorder="1" applyAlignment="1">
      <alignment horizontal="center" vertical="center" textRotation="90" wrapText="1"/>
    </xf>
    <xf numFmtId="0" fontId="8" fillId="0" borderId="4" xfId="16" applyFont="1" applyFill="1" applyBorder="1" applyAlignment="1">
      <alignment horizontal="center" vertical="center"/>
    </xf>
    <xf numFmtId="0" fontId="31" fillId="0" borderId="4" xfId="16" applyFont="1" applyFill="1" applyBorder="1" applyAlignment="1">
      <alignment horizontal="center" vertical="center" wrapText="1"/>
    </xf>
    <xf numFmtId="0" fontId="34" fillId="0" borderId="13" xfId="16" applyFont="1" applyFill="1" applyBorder="1" applyAlignment="1">
      <alignment horizontal="center" vertical="center" wrapText="1"/>
    </xf>
    <xf numFmtId="0" fontId="8" fillId="0" borderId="13" xfId="16" applyFont="1" applyFill="1" applyBorder="1" applyAlignment="1">
      <alignment horizontal="center" vertical="center"/>
    </xf>
    <xf numFmtId="0" fontId="32" fillId="0" borderId="4" xfId="16" applyFont="1" applyFill="1" applyBorder="1" applyAlignment="1">
      <alignment horizontal="center" vertical="center" wrapText="1"/>
    </xf>
    <xf numFmtId="0" fontId="13" fillId="0" borderId="4" xfId="16" applyFont="1" applyFill="1" applyBorder="1" applyAlignment="1">
      <alignment horizontal="left" vertical="center" wrapText="1"/>
    </xf>
    <xf numFmtId="0" fontId="29" fillId="0" borderId="5" xfId="3" applyFont="1" applyFill="1" applyBorder="1" applyAlignment="1" applyProtection="1">
      <alignment horizontal="center" vertical="center" textRotation="90" wrapText="1"/>
      <protection hidden="1"/>
    </xf>
    <xf numFmtId="0" fontId="29" fillId="0" borderId="7" xfId="3" applyFont="1" applyFill="1" applyBorder="1" applyAlignment="1" applyProtection="1">
      <alignment horizontal="center" vertical="center" textRotation="90" wrapText="1"/>
      <protection hidden="1"/>
    </xf>
    <xf numFmtId="0" fontId="34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32" fillId="0" borderId="4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textRotation="90" wrapText="1"/>
    </xf>
    <xf numFmtId="0" fontId="31" fillId="0" borderId="5" xfId="1" applyFont="1" applyBorder="1" applyAlignment="1">
      <alignment horizontal="center" vertical="center" textRotation="90" wrapText="1"/>
    </xf>
    <xf numFmtId="0" fontId="31" fillId="0" borderId="7" xfId="1" applyFont="1" applyBorder="1" applyAlignment="1">
      <alignment horizontal="center" vertical="center" textRotation="90" wrapText="1"/>
    </xf>
    <xf numFmtId="0" fontId="1" fillId="2" borderId="4" xfId="19" applyFont="1" applyFill="1" applyBorder="1" applyAlignment="1">
      <alignment horizontal="left" vertical="top" wrapText="1"/>
    </xf>
    <xf numFmtId="0" fontId="1" fillId="0" borderId="4" xfId="19" applyFont="1" applyFill="1" applyBorder="1" applyAlignment="1">
      <alignment horizontal="left" vertical="top" wrapText="1"/>
    </xf>
    <xf numFmtId="0" fontId="31" fillId="0" borderId="4" xfId="18" applyFont="1" applyFill="1" applyBorder="1" applyAlignment="1">
      <alignment horizontal="center" vertical="center" textRotation="90" wrapText="1"/>
    </xf>
    <xf numFmtId="0" fontId="8" fillId="0" borderId="4" xfId="18" applyFont="1" applyFill="1" applyBorder="1" applyAlignment="1">
      <alignment horizontal="center" vertical="center"/>
    </xf>
    <xf numFmtId="0" fontId="31" fillId="0" borderId="4" xfId="18" applyFont="1" applyFill="1" applyBorder="1" applyAlignment="1">
      <alignment horizontal="center" vertical="center" wrapText="1"/>
    </xf>
    <xf numFmtId="0" fontId="34" fillId="0" borderId="13" xfId="18" applyFont="1" applyFill="1" applyBorder="1" applyAlignment="1">
      <alignment horizontal="center" vertical="center" wrapText="1"/>
    </xf>
    <xf numFmtId="0" fontId="8" fillId="0" borderId="13" xfId="18" applyFont="1" applyFill="1" applyBorder="1" applyAlignment="1">
      <alignment horizontal="center" vertical="center"/>
    </xf>
    <xf numFmtId="0" fontId="32" fillId="0" borderId="4" xfId="18" applyFont="1" applyFill="1" applyBorder="1" applyAlignment="1">
      <alignment horizontal="center" vertical="center" wrapText="1"/>
    </xf>
    <xf numFmtId="0" fontId="13" fillId="0" borderId="4" xfId="18" applyFont="1" applyFill="1" applyBorder="1" applyAlignment="1">
      <alignment horizontal="left" vertical="center" wrapText="1"/>
    </xf>
    <xf numFmtId="0" fontId="31" fillId="0" borderId="4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</cellXfs>
  <cellStyles count="21">
    <cellStyle name="Normal" xfId="0" builtinId="0"/>
    <cellStyle name="Normal 12" xfId="20"/>
    <cellStyle name="Normal 14" xfId="13"/>
    <cellStyle name="Normal 16" xfId="5"/>
    <cellStyle name="Normal 16 2" xfId="10"/>
    <cellStyle name="Normal 17" xfId="3"/>
    <cellStyle name="Normal 17 2" xfId="17"/>
    <cellStyle name="Normal 18" xfId="16"/>
    <cellStyle name="Normal 2" xfId="1"/>
    <cellStyle name="Normal 2 2" xfId="8"/>
    <cellStyle name="Normal 2 2 2" xfId="11"/>
    <cellStyle name="Normal 3" xfId="18"/>
    <cellStyle name="Normal 3 2" xfId="2"/>
    <cellStyle name="Normal 3 2 2" xfId="6"/>
    <cellStyle name="Normal 3 2 3" xfId="12"/>
    <cellStyle name="Normal 3 4" xfId="9"/>
    <cellStyle name="Normal 3 5" xfId="19"/>
    <cellStyle name="Normal 4" xfId="7"/>
    <cellStyle name="Normal 7" xfId="4"/>
    <cellStyle name="Normal 9 2" xfId="14"/>
    <cellStyle name="Normal 9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workbookViewId="0">
      <pane ySplit="3" topLeftCell="A4" activePane="bottomLeft" state="frozen"/>
      <selection pane="bottomLeft" activeCell="C2" sqref="C2:C3"/>
    </sheetView>
  </sheetViews>
  <sheetFormatPr defaultColWidth="15.140625" defaultRowHeight="15" customHeight="1" x14ac:dyDescent="0.25"/>
  <cols>
    <col min="1" max="1" width="8.28515625" style="316" customWidth="1"/>
    <col min="2" max="2" width="13.42578125" style="316" customWidth="1"/>
    <col min="3" max="3" width="36.28515625" style="327" customWidth="1"/>
    <col min="4" max="4" width="10" style="316" bestFit="1" customWidth="1"/>
    <col min="5" max="5" width="12" style="316" bestFit="1" customWidth="1"/>
    <col min="6" max="6" width="3" style="316" bestFit="1" customWidth="1"/>
    <col min="7" max="7" width="14.42578125" style="316" customWidth="1"/>
    <col min="8" max="8" width="7.42578125" style="316" bestFit="1" customWidth="1"/>
    <col min="9" max="9" width="5.28515625" style="316" bestFit="1" customWidth="1"/>
    <col min="10" max="10" width="3" style="316" bestFit="1" customWidth="1"/>
    <col min="11" max="11" width="6.85546875" style="316" customWidth="1"/>
    <col min="12" max="12" width="15.7109375" style="316" bestFit="1" customWidth="1"/>
    <col min="13" max="13" width="13.7109375" style="316" customWidth="1"/>
    <col min="14" max="15" width="3.85546875" style="316" bestFit="1" customWidth="1"/>
    <col min="16" max="16" width="3.5703125" style="316" customWidth="1"/>
    <col min="17" max="17" width="6.140625" style="316" customWidth="1"/>
    <col min="18" max="18" width="5.28515625" style="316" bestFit="1" customWidth="1"/>
    <col min="19" max="19" width="3.85546875" style="316" bestFit="1" customWidth="1"/>
    <col min="20" max="20" width="5.85546875" style="316" bestFit="1" customWidth="1"/>
    <col min="21" max="21" width="8.140625" style="316" bestFit="1" customWidth="1"/>
    <col min="22" max="22" width="6.7109375" style="316" customWidth="1"/>
    <col min="23" max="23" width="5.85546875" style="316" bestFit="1" customWidth="1"/>
    <col min="24" max="24" width="7.85546875" style="316" bestFit="1" customWidth="1"/>
    <col min="25" max="25" width="5.5703125" style="316" customWidth="1"/>
    <col min="26" max="26" width="11.5703125" style="316" bestFit="1" customWidth="1"/>
    <col min="27" max="27" width="10" style="316" bestFit="1" customWidth="1"/>
    <col min="28" max="28" width="12.5703125" style="316" bestFit="1" customWidth="1"/>
    <col min="29" max="29" width="10.28515625" style="316" bestFit="1" customWidth="1"/>
    <col min="30" max="16384" width="15.140625" style="316"/>
  </cols>
  <sheetData>
    <row r="1" spans="1:29" ht="18.75" customHeight="1" x14ac:dyDescent="0.25">
      <c r="A1" s="420" t="s">
        <v>6187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</row>
    <row r="2" spans="1:29" ht="58.5" customHeight="1" x14ac:dyDescent="0.25">
      <c r="A2" s="422" t="s">
        <v>777</v>
      </c>
      <c r="B2" s="422" t="s">
        <v>776</v>
      </c>
      <c r="C2" s="423" t="s">
        <v>775</v>
      </c>
      <c r="D2" s="422" t="s">
        <v>774</v>
      </c>
      <c r="E2" s="422"/>
      <c r="F2" s="422"/>
      <c r="G2" s="422"/>
      <c r="H2" s="422"/>
      <c r="I2" s="422" t="s">
        <v>773</v>
      </c>
      <c r="J2" s="422"/>
      <c r="K2" s="422" t="s">
        <v>758</v>
      </c>
      <c r="L2" s="418"/>
      <c r="M2" s="418"/>
      <c r="N2" s="422" t="s">
        <v>772</v>
      </c>
      <c r="O2" s="418"/>
      <c r="P2" s="422" t="s">
        <v>771</v>
      </c>
      <c r="Q2" s="418"/>
      <c r="R2" s="417" t="s">
        <v>770</v>
      </c>
      <c r="S2" s="418"/>
      <c r="T2" s="417" t="s">
        <v>769</v>
      </c>
      <c r="U2" s="417" t="s">
        <v>768</v>
      </c>
      <c r="V2" s="417" t="s">
        <v>767</v>
      </c>
      <c r="W2" s="418"/>
      <c r="X2" s="419" t="s">
        <v>766</v>
      </c>
      <c r="Y2" s="418"/>
      <c r="Z2" s="418"/>
      <c r="AA2" s="418"/>
      <c r="AB2" s="317" t="s">
        <v>765</v>
      </c>
      <c r="AC2" s="318" t="s">
        <v>764</v>
      </c>
    </row>
    <row r="3" spans="1:29" ht="82.5" customHeight="1" x14ac:dyDescent="0.25">
      <c r="A3" s="422"/>
      <c r="B3" s="422"/>
      <c r="C3" s="423"/>
      <c r="D3" s="319" t="s">
        <v>762</v>
      </c>
      <c r="E3" s="319" t="s">
        <v>761</v>
      </c>
      <c r="F3" s="319" t="s">
        <v>750</v>
      </c>
      <c r="G3" s="319" t="s">
        <v>749</v>
      </c>
      <c r="H3" s="319" t="s">
        <v>748</v>
      </c>
      <c r="I3" s="319" t="s">
        <v>760</v>
      </c>
      <c r="J3" s="319" t="s">
        <v>759</v>
      </c>
      <c r="K3" s="319" t="s">
        <v>758</v>
      </c>
      <c r="L3" s="319" t="s">
        <v>749</v>
      </c>
      <c r="M3" s="319" t="s">
        <v>748</v>
      </c>
      <c r="N3" s="319" t="s">
        <v>757</v>
      </c>
      <c r="O3" s="319" t="s">
        <v>756</v>
      </c>
      <c r="P3" s="319" t="s">
        <v>757</v>
      </c>
      <c r="Q3" s="319" t="s">
        <v>756</v>
      </c>
      <c r="R3" s="319" t="s">
        <v>755</v>
      </c>
      <c r="S3" s="319" t="s">
        <v>754</v>
      </c>
      <c r="T3" s="417"/>
      <c r="U3" s="417"/>
      <c r="V3" s="320" t="s">
        <v>753</v>
      </c>
      <c r="W3" s="320" t="s">
        <v>752</v>
      </c>
      <c r="X3" s="319" t="s">
        <v>751</v>
      </c>
      <c r="Y3" s="319" t="s">
        <v>750</v>
      </c>
      <c r="Z3" s="319" t="s">
        <v>749</v>
      </c>
      <c r="AA3" s="319" t="s">
        <v>748</v>
      </c>
      <c r="AB3" s="319" t="s">
        <v>747</v>
      </c>
      <c r="AC3" s="319" t="s">
        <v>746</v>
      </c>
    </row>
    <row r="4" spans="1:29" ht="38.25" x14ac:dyDescent="0.25">
      <c r="A4" s="309">
        <v>1</v>
      </c>
      <c r="B4" s="297" t="s">
        <v>3563</v>
      </c>
      <c r="C4" s="402" t="s">
        <v>6188</v>
      </c>
      <c r="D4" s="321"/>
      <c r="E4" s="322"/>
      <c r="F4" s="323"/>
      <c r="G4" s="323"/>
      <c r="H4" s="323"/>
      <c r="I4" s="299"/>
      <c r="J4" s="299"/>
      <c r="K4" s="196">
        <v>1</v>
      </c>
      <c r="L4" s="196">
        <v>2000</v>
      </c>
      <c r="M4" s="196">
        <v>2000</v>
      </c>
      <c r="N4" s="299">
        <v>1</v>
      </c>
      <c r="O4" s="299">
        <v>1</v>
      </c>
      <c r="P4" s="323"/>
      <c r="Q4" s="323"/>
      <c r="R4" s="299"/>
      <c r="S4" s="299"/>
      <c r="T4" s="297"/>
      <c r="U4" s="309"/>
      <c r="V4" s="299">
        <v>5</v>
      </c>
      <c r="W4" s="299" t="s">
        <v>3564</v>
      </c>
      <c r="X4" s="299" t="s">
        <v>2</v>
      </c>
      <c r="Y4" s="196">
        <v>1</v>
      </c>
      <c r="Z4" s="196">
        <v>750</v>
      </c>
      <c r="AA4" s="299">
        <v>750</v>
      </c>
      <c r="AB4" s="300" t="s">
        <v>20</v>
      </c>
      <c r="AC4" s="297" t="s">
        <v>780</v>
      </c>
    </row>
    <row r="5" spans="1:29" x14ac:dyDescent="0.25">
      <c r="A5" s="309">
        <v>2</v>
      </c>
      <c r="B5" s="297"/>
      <c r="C5" s="298"/>
      <c r="D5" s="321"/>
      <c r="E5" s="322"/>
      <c r="F5" s="323"/>
      <c r="G5" s="323"/>
      <c r="H5" s="323"/>
      <c r="I5" s="299"/>
      <c r="J5" s="299"/>
      <c r="K5" s="196"/>
      <c r="L5" s="196"/>
      <c r="M5" s="196"/>
      <c r="N5" s="299"/>
      <c r="O5" s="299"/>
      <c r="P5" s="323"/>
      <c r="Q5" s="323"/>
      <c r="R5" s="299"/>
      <c r="S5" s="299"/>
      <c r="T5" s="297"/>
      <c r="U5" s="309"/>
      <c r="V5" s="299"/>
      <c r="W5" s="299"/>
      <c r="X5" s="299" t="s">
        <v>2</v>
      </c>
      <c r="Y5" s="196">
        <v>1</v>
      </c>
      <c r="Z5" s="196">
        <v>1010</v>
      </c>
      <c r="AA5" s="299">
        <v>1010</v>
      </c>
      <c r="AB5" s="300" t="s">
        <v>20</v>
      </c>
      <c r="AC5" s="297" t="s">
        <v>780</v>
      </c>
    </row>
    <row r="6" spans="1:29" ht="38.25" x14ac:dyDescent="0.25">
      <c r="A6" s="309">
        <v>3</v>
      </c>
      <c r="B6" s="297" t="s">
        <v>3565</v>
      </c>
      <c r="C6" s="402" t="s">
        <v>6189</v>
      </c>
      <c r="D6" s="321"/>
      <c r="E6" s="322"/>
      <c r="F6" s="323"/>
      <c r="G6" s="323"/>
      <c r="H6" s="323"/>
      <c r="I6" s="299"/>
      <c r="J6" s="299"/>
      <c r="K6" s="196">
        <v>1</v>
      </c>
      <c r="L6" s="196" t="s">
        <v>3566</v>
      </c>
      <c r="M6" s="196">
        <v>25000</v>
      </c>
      <c r="N6" s="299"/>
      <c r="O6" s="299"/>
      <c r="P6" s="323"/>
      <c r="Q6" s="323"/>
      <c r="R6" s="299"/>
      <c r="S6" s="299"/>
      <c r="T6" s="297"/>
      <c r="U6" s="309"/>
      <c r="V6" s="299">
        <v>4</v>
      </c>
      <c r="W6" s="299"/>
      <c r="X6" s="299" t="s">
        <v>60</v>
      </c>
      <c r="Y6" s="196">
        <v>2</v>
      </c>
      <c r="Z6" s="196" t="s">
        <v>3567</v>
      </c>
      <c r="AA6" s="299">
        <v>10000</v>
      </c>
      <c r="AB6" s="300" t="s">
        <v>20</v>
      </c>
      <c r="AC6" s="297" t="s">
        <v>788</v>
      </c>
    </row>
    <row r="7" spans="1:29" x14ac:dyDescent="0.25">
      <c r="A7" s="309">
        <v>4</v>
      </c>
      <c r="B7" s="302"/>
      <c r="C7" s="324"/>
      <c r="D7" s="321"/>
      <c r="E7" s="322"/>
      <c r="F7" s="323"/>
      <c r="G7" s="323"/>
      <c r="H7" s="323"/>
      <c r="I7" s="303"/>
      <c r="J7" s="303"/>
      <c r="K7" s="196"/>
      <c r="L7" s="196"/>
      <c r="M7" s="196"/>
      <c r="N7" s="303"/>
      <c r="O7" s="303"/>
      <c r="P7" s="323"/>
      <c r="Q7" s="323"/>
      <c r="R7" s="302"/>
      <c r="S7" s="302"/>
      <c r="T7" s="302"/>
      <c r="U7" s="309"/>
      <c r="V7" s="301"/>
      <c r="W7" s="302"/>
      <c r="X7" s="299" t="s">
        <v>60</v>
      </c>
      <c r="Y7" s="196">
        <v>1</v>
      </c>
      <c r="Z7" s="196">
        <v>75</v>
      </c>
      <c r="AA7" s="302">
        <v>75</v>
      </c>
      <c r="AB7" s="300" t="s">
        <v>20</v>
      </c>
      <c r="AC7" s="297" t="s">
        <v>788</v>
      </c>
    </row>
    <row r="8" spans="1:29" x14ac:dyDescent="0.25">
      <c r="A8" s="309">
        <v>5</v>
      </c>
      <c r="B8" s="302"/>
      <c r="C8" s="324"/>
      <c r="D8" s="321"/>
      <c r="E8" s="322"/>
      <c r="F8" s="323"/>
      <c r="G8" s="323"/>
      <c r="H8" s="323"/>
      <c r="I8" s="303"/>
      <c r="J8" s="303"/>
      <c r="K8" s="196"/>
      <c r="L8" s="196"/>
      <c r="M8" s="196"/>
      <c r="N8" s="303"/>
      <c r="O8" s="303"/>
      <c r="P8" s="323"/>
      <c r="Q8" s="323"/>
      <c r="R8" s="302"/>
      <c r="S8" s="302"/>
      <c r="T8" s="302"/>
      <c r="U8" s="309"/>
      <c r="V8" s="301"/>
      <c r="W8" s="302"/>
      <c r="X8" s="299" t="s">
        <v>60</v>
      </c>
      <c r="Y8" s="196">
        <v>1</v>
      </c>
      <c r="Z8" s="196">
        <v>180</v>
      </c>
      <c r="AA8" s="302">
        <v>180</v>
      </c>
      <c r="AB8" s="300" t="s">
        <v>20</v>
      </c>
      <c r="AC8" s="297" t="s">
        <v>788</v>
      </c>
    </row>
    <row r="9" spans="1:29" ht="51" x14ac:dyDescent="0.25">
      <c r="A9" s="309">
        <v>6</v>
      </c>
      <c r="B9" s="297" t="s">
        <v>3568</v>
      </c>
      <c r="C9" s="208" t="s">
        <v>6190</v>
      </c>
      <c r="D9" s="321"/>
      <c r="E9" s="322"/>
      <c r="F9" s="323"/>
      <c r="G9" s="323"/>
      <c r="H9" s="323"/>
      <c r="I9" s="303"/>
      <c r="J9" s="303"/>
      <c r="K9" s="196">
        <v>1</v>
      </c>
      <c r="L9" s="196" t="s">
        <v>3569</v>
      </c>
      <c r="M9" s="196">
        <v>25000</v>
      </c>
      <c r="N9" s="303"/>
      <c r="O9" s="303"/>
      <c r="P9" s="323"/>
      <c r="Q9" s="323"/>
      <c r="R9" s="302"/>
      <c r="S9" s="302"/>
      <c r="T9" s="302"/>
      <c r="U9" s="309"/>
      <c r="V9" s="301"/>
      <c r="W9" s="302"/>
      <c r="X9" s="299"/>
      <c r="Y9" s="301"/>
      <c r="Z9" s="301"/>
      <c r="AA9" s="302"/>
      <c r="AB9" s="300" t="s">
        <v>20</v>
      </c>
      <c r="AC9" s="304" t="s">
        <v>788</v>
      </c>
    </row>
    <row r="10" spans="1:29" ht="38.25" x14ac:dyDescent="0.25">
      <c r="A10" s="309">
        <v>7</v>
      </c>
      <c r="B10" s="297" t="s">
        <v>3570</v>
      </c>
      <c r="C10" s="208" t="s">
        <v>6191</v>
      </c>
      <c r="D10" s="321"/>
      <c r="E10" s="323"/>
      <c r="F10" s="323"/>
      <c r="G10" s="323"/>
      <c r="H10" s="323"/>
      <c r="I10" s="303"/>
      <c r="J10" s="303"/>
      <c r="K10" s="196">
        <v>1</v>
      </c>
      <c r="L10" s="196" t="s">
        <v>3571</v>
      </c>
      <c r="M10" s="196">
        <v>3000</v>
      </c>
      <c r="N10" s="303">
        <v>1</v>
      </c>
      <c r="O10" s="303">
        <v>2</v>
      </c>
      <c r="P10" s="323"/>
      <c r="Q10" s="323"/>
      <c r="R10" s="302" t="s">
        <v>3572</v>
      </c>
      <c r="S10" s="302">
        <v>4</v>
      </c>
      <c r="T10" s="302">
        <v>1</v>
      </c>
      <c r="U10" s="309"/>
      <c r="V10" s="301">
        <v>7</v>
      </c>
      <c r="W10" s="301">
        <v>5</v>
      </c>
      <c r="X10" s="299" t="s">
        <v>60</v>
      </c>
      <c r="Y10" s="196">
        <v>1</v>
      </c>
      <c r="Z10" s="196">
        <v>250</v>
      </c>
      <c r="AA10" s="302">
        <v>250</v>
      </c>
      <c r="AB10" s="300" t="s">
        <v>20</v>
      </c>
      <c r="AC10" s="304" t="s">
        <v>788</v>
      </c>
    </row>
    <row r="11" spans="1:29" x14ac:dyDescent="0.25">
      <c r="A11" s="309">
        <v>8</v>
      </c>
      <c r="B11" s="297"/>
      <c r="C11" s="298"/>
      <c r="D11" s="321"/>
      <c r="E11" s="323"/>
      <c r="F11" s="323"/>
      <c r="G11" s="323"/>
      <c r="H11" s="323"/>
      <c r="I11" s="303"/>
      <c r="J11" s="303"/>
      <c r="K11" s="196"/>
      <c r="L11" s="196"/>
      <c r="M11" s="196"/>
      <c r="N11" s="303"/>
      <c r="O11" s="303"/>
      <c r="P11" s="323"/>
      <c r="Q11" s="323"/>
      <c r="R11" s="302"/>
      <c r="S11" s="302"/>
      <c r="T11" s="302"/>
      <c r="U11" s="309"/>
      <c r="V11" s="301"/>
      <c r="W11" s="302"/>
      <c r="X11" s="299" t="s">
        <v>60</v>
      </c>
      <c r="Y11" s="196">
        <v>1</v>
      </c>
      <c r="Z11" s="196">
        <v>75</v>
      </c>
      <c r="AA11" s="302">
        <v>75</v>
      </c>
      <c r="AB11" s="300" t="s">
        <v>20</v>
      </c>
      <c r="AC11" s="304" t="s">
        <v>788</v>
      </c>
    </row>
    <row r="12" spans="1:29" x14ac:dyDescent="0.25">
      <c r="A12" s="309">
        <v>9</v>
      </c>
      <c r="B12" s="297"/>
      <c r="C12" s="298"/>
      <c r="D12" s="321"/>
      <c r="E12" s="325"/>
      <c r="F12" s="325"/>
      <c r="G12" s="325"/>
      <c r="H12" s="325"/>
      <c r="I12" s="303"/>
      <c r="J12" s="303"/>
      <c r="K12" s="196"/>
      <c r="L12" s="196"/>
      <c r="M12" s="196"/>
      <c r="N12" s="303"/>
      <c r="O12" s="303"/>
      <c r="P12" s="325"/>
      <c r="Q12" s="325"/>
      <c r="R12" s="302"/>
      <c r="S12" s="302"/>
      <c r="T12" s="302"/>
      <c r="U12" s="325"/>
      <c r="V12" s="301"/>
      <c r="W12" s="302"/>
      <c r="X12" s="299" t="s">
        <v>60</v>
      </c>
      <c r="Y12" s="196">
        <v>2</v>
      </c>
      <c r="Z12" s="196">
        <v>380</v>
      </c>
      <c r="AA12" s="302">
        <f>2*380</f>
        <v>760</v>
      </c>
      <c r="AB12" s="300" t="s">
        <v>20</v>
      </c>
      <c r="AC12" s="304" t="s">
        <v>788</v>
      </c>
    </row>
    <row r="13" spans="1:29" x14ac:dyDescent="0.25">
      <c r="A13" s="309">
        <v>10</v>
      </c>
      <c r="B13" s="297"/>
      <c r="C13" s="298"/>
      <c r="D13" s="321"/>
      <c r="E13" s="325"/>
      <c r="F13" s="325"/>
      <c r="G13" s="325"/>
      <c r="H13" s="325"/>
      <c r="I13" s="303"/>
      <c r="J13" s="303"/>
      <c r="K13" s="196"/>
      <c r="L13" s="196"/>
      <c r="M13" s="196"/>
      <c r="N13" s="303"/>
      <c r="O13" s="303"/>
      <c r="P13" s="325"/>
      <c r="Q13" s="325"/>
      <c r="R13" s="302"/>
      <c r="S13" s="302"/>
      <c r="T13" s="302"/>
      <c r="U13" s="325"/>
      <c r="V13" s="301"/>
      <c r="W13" s="302"/>
      <c r="X13" s="299" t="s">
        <v>60</v>
      </c>
      <c r="Y13" s="196">
        <v>1</v>
      </c>
      <c r="Z13" s="196">
        <v>320</v>
      </c>
      <c r="AA13" s="302">
        <v>320</v>
      </c>
      <c r="AB13" s="300" t="s">
        <v>20</v>
      </c>
      <c r="AC13" s="304" t="s">
        <v>788</v>
      </c>
    </row>
    <row r="14" spans="1:29" ht="38.25" x14ac:dyDescent="0.25">
      <c r="A14" s="309">
        <v>11</v>
      </c>
      <c r="B14" s="297" t="s">
        <v>3573</v>
      </c>
      <c r="C14" s="208" t="s">
        <v>6192</v>
      </c>
      <c r="D14" s="325"/>
      <c r="E14" s="309"/>
      <c r="F14" s="309"/>
      <c r="G14" s="309"/>
      <c r="H14" s="309"/>
      <c r="I14" s="303"/>
      <c r="J14" s="303"/>
      <c r="K14" s="196">
        <v>1</v>
      </c>
      <c r="L14" s="196" t="s">
        <v>3574</v>
      </c>
      <c r="M14" s="196">
        <v>36000</v>
      </c>
      <c r="N14" s="303">
        <v>1</v>
      </c>
      <c r="O14" s="303">
        <v>42</v>
      </c>
      <c r="P14" s="309"/>
      <c r="Q14" s="309"/>
      <c r="R14" s="302" t="s">
        <v>3572</v>
      </c>
      <c r="S14" s="302">
        <v>4</v>
      </c>
      <c r="T14" s="302"/>
      <c r="U14" s="309"/>
      <c r="V14" s="301">
        <v>120</v>
      </c>
      <c r="W14" s="302">
        <v>8</v>
      </c>
      <c r="X14" s="299" t="s">
        <v>60</v>
      </c>
      <c r="Y14" s="196">
        <v>2</v>
      </c>
      <c r="Z14" s="196" t="s">
        <v>3575</v>
      </c>
      <c r="AA14" s="302">
        <v>6050</v>
      </c>
      <c r="AB14" s="300" t="s">
        <v>20</v>
      </c>
      <c r="AC14" s="297" t="s">
        <v>788</v>
      </c>
    </row>
    <row r="15" spans="1:29" ht="24" x14ac:dyDescent="0.25">
      <c r="A15" s="309">
        <v>12</v>
      </c>
      <c r="B15" s="297"/>
      <c r="C15" s="298"/>
      <c r="D15" s="325"/>
      <c r="E15" s="309"/>
      <c r="F15" s="309"/>
      <c r="G15" s="309"/>
      <c r="H15" s="309"/>
      <c r="I15" s="303"/>
      <c r="J15" s="303"/>
      <c r="K15" s="196"/>
      <c r="L15" s="196"/>
      <c r="M15" s="196"/>
      <c r="N15" s="303"/>
      <c r="O15" s="303"/>
      <c r="P15" s="309"/>
      <c r="Q15" s="309"/>
      <c r="R15" s="302"/>
      <c r="S15" s="302"/>
      <c r="T15" s="302"/>
      <c r="U15" s="309"/>
      <c r="V15" s="301"/>
      <c r="W15" s="302"/>
      <c r="X15" s="299" t="s">
        <v>60</v>
      </c>
      <c r="Y15" s="196">
        <v>5</v>
      </c>
      <c r="Z15" s="196" t="s">
        <v>3576</v>
      </c>
      <c r="AA15" s="302">
        <v>10000</v>
      </c>
      <c r="AB15" s="300" t="s">
        <v>20</v>
      </c>
      <c r="AC15" s="297" t="s">
        <v>788</v>
      </c>
    </row>
    <row r="16" spans="1:29" ht="24" x14ac:dyDescent="0.25">
      <c r="A16" s="309">
        <v>13</v>
      </c>
      <c r="B16" s="297"/>
      <c r="C16" s="298"/>
      <c r="D16" s="325"/>
      <c r="E16" s="309"/>
      <c r="F16" s="309"/>
      <c r="G16" s="309"/>
      <c r="H16" s="309"/>
      <c r="I16" s="303"/>
      <c r="J16" s="303"/>
      <c r="K16" s="196"/>
      <c r="L16" s="196"/>
      <c r="M16" s="196"/>
      <c r="N16" s="303"/>
      <c r="O16" s="303"/>
      <c r="P16" s="309"/>
      <c r="Q16" s="309"/>
      <c r="R16" s="302"/>
      <c r="S16" s="302"/>
      <c r="T16" s="302"/>
      <c r="U16" s="309"/>
      <c r="V16" s="301"/>
      <c r="W16" s="302"/>
      <c r="X16" s="299" t="s">
        <v>60</v>
      </c>
      <c r="Y16" s="196">
        <v>3</v>
      </c>
      <c r="Z16" s="196" t="s">
        <v>3577</v>
      </c>
      <c r="AA16" s="302">
        <f>3*2270</f>
        <v>6810</v>
      </c>
      <c r="AB16" s="300" t="s">
        <v>20</v>
      </c>
      <c r="AC16" s="297" t="s">
        <v>788</v>
      </c>
    </row>
    <row r="17" spans="1:29" x14ac:dyDescent="0.25">
      <c r="A17" s="309">
        <v>14</v>
      </c>
      <c r="B17" s="297"/>
      <c r="C17" s="298"/>
      <c r="D17" s="325"/>
      <c r="E17" s="309"/>
      <c r="F17" s="309"/>
      <c r="G17" s="309"/>
      <c r="H17" s="309"/>
      <c r="I17" s="303"/>
      <c r="J17" s="303"/>
      <c r="K17" s="196"/>
      <c r="L17" s="196"/>
      <c r="M17" s="196"/>
      <c r="N17" s="303"/>
      <c r="O17" s="303"/>
      <c r="P17" s="309"/>
      <c r="Q17" s="309"/>
      <c r="R17" s="302"/>
      <c r="S17" s="302"/>
      <c r="T17" s="302"/>
      <c r="U17" s="309"/>
      <c r="V17" s="301"/>
      <c r="W17" s="302"/>
      <c r="X17" s="299" t="s">
        <v>226</v>
      </c>
      <c r="Y17" s="196">
        <v>1</v>
      </c>
      <c r="Z17" s="196" t="s">
        <v>3578</v>
      </c>
      <c r="AA17" s="302">
        <v>463.68</v>
      </c>
      <c r="AB17" s="300" t="s">
        <v>20</v>
      </c>
      <c r="AC17" s="297" t="s">
        <v>788</v>
      </c>
    </row>
    <row r="18" spans="1:29" ht="51" x14ac:dyDescent="0.2">
      <c r="A18" s="309">
        <v>15</v>
      </c>
      <c r="B18" s="297" t="s">
        <v>3579</v>
      </c>
      <c r="C18" s="403" t="s">
        <v>6193</v>
      </c>
      <c r="D18" s="325"/>
      <c r="E18" s="309"/>
      <c r="F18" s="309"/>
      <c r="G18" s="309"/>
      <c r="H18" s="309"/>
      <c r="I18" s="303"/>
      <c r="J18" s="303"/>
      <c r="K18" s="196">
        <v>1</v>
      </c>
      <c r="L18" s="196" t="s">
        <v>3580</v>
      </c>
      <c r="M18" s="196">
        <v>1600</v>
      </c>
      <c r="N18" s="303">
        <v>1</v>
      </c>
      <c r="O18" s="303">
        <v>1</v>
      </c>
      <c r="P18" s="309"/>
      <c r="Q18" s="309"/>
      <c r="R18" s="302"/>
      <c r="S18" s="302"/>
      <c r="T18" s="302"/>
      <c r="U18" s="309"/>
      <c r="V18" s="196">
        <v>3</v>
      </c>
      <c r="W18" s="302"/>
      <c r="X18" s="299" t="s">
        <v>60</v>
      </c>
      <c r="Y18" s="196">
        <v>3</v>
      </c>
      <c r="Z18" s="196" t="s">
        <v>3581</v>
      </c>
      <c r="AA18" s="302">
        <f>3*380</f>
        <v>1140</v>
      </c>
      <c r="AB18" s="300" t="s">
        <v>20</v>
      </c>
      <c r="AC18" s="297" t="s">
        <v>788</v>
      </c>
    </row>
    <row r="19" spans="1:29" ht="38.25" x14ac:dyDescent="0.2">
      <c r="A19" s="309">
        <v>16</v>
      </c>
      <c r="B19" s="297" t="s">
        <v>3582</v>
      </c>
      <c r="C19" s="403" t="s">
        <v>6194</v>
      </c>
      <c r="D19" s="325"/>
      <c r="E19" s="309"/>
      <c r="F19" s="309"/>
      <c r="G19" s="309"/>
      <c r="H19" s="309"/>
      <c r="I19" s="303"/>
      <c r="J19" s="303"/>
      <c r="K19" s="196"/>
      <c r="L19" s="196"/>
      <c r="M19" s="196"/>
      <c r="N19" s="303"/>
      <c r="O19" s="303"/>
      <c r="P19" s="309"/>
      <c r="Q19" s="309"/>
      <c r="R19" s="302"/>
      <c r="S19" s="302"/>
      <c r="T19" s="302"/>
      <c r="U19" s="309"/>
      <c r="V19" s="196">
        <v>6</v>
      </c>
      <c r="W19" s="302"/>
      <c r="X19" s="299"/>
      <c r="Y19" s="196"/>
      <c r="Z19" s="196"/>
      <c r="AA19" s="302"/>
      <c r="AB19" s="300" t="s">
        <v>20</v>
      </c>
      <c r="AC19" s="297" t="s">
        <v>788</v>
      </c>
    </row>
    <row r="20" spans="1:29" x14ac:dyDescent="0.2">
      <c r="A20" s="309">
        <v>17</v>
      </c>
      <c r="B20" s="297" t="s">
        <v>6208</v>
      </c>
      <c r="C20" s="403" t="s">
        <v>6195</v>
      </c>
      <c r="D20" s="325"/>
      <c r="E20" s="309"/>
      <c r="F20" s="309"/>
      <c r="G20" s="309"/>
      <c r="H20" s="309"/>
      <c r="I20" s="303">
        <v>220</v>
      </c>
      <c r="J20" s="303">
        <v>1</v>
      </c>
      <c r="K20" s="196"/>
      <c r="L20" s="196"/>
      <c r="M20" s="196"/>
      <c r="N20" s="303"/>
      <c r="O20" s="303"/>
      <c r="P20" s="309"/>
      <c r="Q20" s="309"/>
      <c r="R20" s="302"/>
      <c r="S20" s="302"/>
      <c r="T20" s="302"/>
      <c r="U20" s="309"/>
      <c r="V20" s="196"/>
      <c r="W20" s="302"/>
      <c r="X20" s="299"/>
      <c r="Y20" s="196"/>
      <c r="Z20" s="196"/>
      <c r="AA20" s="302"/>
      <c r="AB20" s="300" t="s">
        <v>43</v>
      </c>
      <c r="AC20" s="297" t="s">
        <v>788</v>
      </c>
    </row>
    <row r="21" spans="1:29" ht="38.25" x14ac:dyDescent="0.2">
      <c r="A21" s="309">
        <v>18</v>
      </c>
      <c r="B21" s="297" t="s">
        <v>3583</v>
      </c>
      <c r="C21" s="404" t="s">
        <v>6196</v>
      </c>
      <c r="D21" s="325"/>
      <c r="E21" s="309"/>
      <c r="F21" s="309"/>
      <c r="G21" s="309"/>
      <c r="H21" s="309"/>
      <c r="I21" s="303"/>
      <c r="J21" s="303"/>
      <c r="K21" s="196">
        <v>1</v>
      </c>
      <c r="L21" s="196" t="s">
        <v>3584</v>
      </c>
      <c r="M21" s="196">
        <v>16000</v>
      </c>
      <c r="N21" s="303"/>
      <c r="O21" s="303"/>
      <c r="P21" s="309"/>
      <c r="Q21" s="309"/>
      <c r="R21" s="302"/>
      <c r="S21" s="302"/>
      <c r="T21" s="302"/>
      <c r="U21" s="309"/>
      <c r="V21" s="301"/>
      <c r="W21" s="302"/>
      <c r="X21" s="299"/>
      <c r="Y21" s="196"/>
      <c r="Z21" s="196"/>
      <c r="AA21" s="302"/>
      <c r="AB21" s="300" t="s">
        <v>20</v>
      </c>
      <c r="AC21" s="297" t="s">
        <v>788</v>
      </c>
    </row>
    <row r="22" spans="1:29" ht="51" x14ac:dyDescent="0.25">
      <c r="A22" s="309">
        <v>19</v>
      </c>
      <c r="B22" s="237" t="s">
        <v>3466</v>
      </c>
      <c r="C22" s="392" t="s">
        <v>3467</v>
      </c>
      <c r="D22" s="393" t="s">
        <v>1</v>
      </c>
      <c r="E22" s="237" t="s">
        <v>4</v>
      </c>
      <c r="F22" s="394">
        <v>1</v>
      </c>
      <c r="G22" s="394" t="s">
        <v>3468</v>
      </c>
      <c r="H22" s="394">
        <f>3*9706</f>
        <v>29118</v>
      </c>
      <c r="I22" s="395"/>
      <c r="J22" s="395"/>
      <c r="K22" s="395"/>
      <c r="L22" s="395"/>
      <c r="M22" s="395"/>
      <c r="N22" s="395"/>
      <c r="O22" s="395"/>
      <c r="P22" s="395"/>
      <c r="Q22" s="395"/>
      <c r="R22" s="396"/>
      <c r="S22" s="396"/>
      <c r="T22" s="397"/>
      <c r="U22" s="397"/>
      <c r="V22" s="397"/>
      <c r="W22" s="396"/>
      <c r="X22" s="237" t="s">
        <v>2</v>
      </c>
      <c r="Y22" s="237">
        <v>1</v>
      </c>
      <c r="Z22" s="237">
        <v>250</v>
      </c>
      <c r="AA22" s="237">
        <f>Z22*Y22</f>
        <v>250</v>
      </c>
      <c r="AB22" s="398" t="s">
        <v>1</v>
      </c>
      <c r="AC22" s="398" t="s">
        <v>780</v>
      </c>
    </row>
    <row r="23" spans="1:29" ht="25.5" x14ac:dyDescent="0.25">
      <c r="A23" s="309">
        <v>20</v>
      </c>
      <c r="B23" s="237" t="s">
        <v>3469</v>
      </c>
      <c r="C23" s="392" t="s">
        <v>3470</v>
      </c>
      <c r="D23" s="393" t="s">
        <v>1</v>
      </c>
      <c r="E23" s="237" t="s">
        <v>409</v>
      </c>
      <c r="F23" s="394">
        <v>1</v>
      </c>
      <c r="G23" s="399" t="s">
        <v>3471</v>
      </c>
      <c r="H23" s="394">
        <f>1*26250</f>
        <v>26250</v>
      </c>
      <c r="I23" s="395"/>
      <c r="J23" s="395"/>
      <c r="K23" s="394">
        <v>1</v>
      </c>
      <c r="L23" s="399" t="s">
        <v>3472</v>
      </c>
      <c r="M23" s="394">
        <v>28000</v>
      </c>
      <c r="N23" s="395"/>
      <c r="O23" s="395"/>
      <c r="P23" s="395"/>
      <c r="Q23" s="395"/>
      <c r="R23" s="396"/>
      <c r="S23" s="396"/>
      <c r="T23" s="397"/>
      <c r="U23" s="397"/>
      <c r="V23" s="397"/>
      <c r="W23" s="396"/>
      <c r="X23" s="237" t="s">
        <v>2</v>
      </c>
      <c r="Y23" s="237">
        <v>2</v>
      </c>
      <c r="Z23" s="237">
        <v>1250</v>
      </c>
      <c r="AA23" s="237">
        <f t="shared" ref="AA23" si="0">Z23*Y23</f>
        <v>2500</v>
      </c>
      <c r="AB23" s="398" t="s">
        <v>1</v>
      </c>
      <c r="AC23" s="398" t="s">
        <v>780</v>
      </c>
    </row>
    <row r="24" spans="1:29" ht="25.5" x14ac:dyDescent="0.25">
      <c r="A24" s="309">
        <v>21</v>
      </c>
      <c r="B24" s="237" t="s">
        <v>6209</v>
      </c>
      <c r="C24" s="392" t="s">
        <v>3473</v>
      </c>
      <c r="D24" s="400"/>
      <c r="E24" s="396"/>
      <c r="F24" s="395"/>
      <c r="G24" s="395"/>
      <c r="H24" s="395"/>
      <c r="I24" s="394">
        <v>220</v>
      </c>
      <c r="J24" s="394">
        <v>1</v>
      </c>
      <c r="K24" s="395"/>
      <c r="L24" s="395"/>
      <c r="M24" s="401"/>
      <c r="N24" s="395"/>
      <c r="O24" s="395"/>
      <c r="P24" s="395"/>
      <c r="Q24" s="395"/>
      <c r="R24" s="396"/>
      <c r="S24" s="396"/>
      <c r="T24" s="397"/>
      <c r="U24" s="397"/>
      <c r="V24" s="397"/>
      <c r="W24" s="396"/>
      <c r="X24" s="396"/>
      <c r="Y24" s="396"/>
      <c r="Z24" s="396"/>
      <c r="AA24" s="237"/>
      <c r="AB24" s="398" t="s">
        <v>43</v>
      </c>
      <c r="AC24" s="398" t="s">
        <v>780</v>
      </c>
    </row>
    <row r="25" spans="1:29" ht="25.5" x14ac:dyDescent="0.25">
      <c r="A25" s="309">
        <v>22</v>
      </c>
      <c r="B25" s="237" t="s">
        <v>6210</v>
      </c>
      <c r="C25" s="392" t="s">
        <v>3474</v>
      </c>
      <c r="D25" s="400"/>
      <c r="E25" s="396"/>
      <c r="F25" s="395"/>
      <c r="G25" s="395"/>
      <c r="H25" s="395"/>
      <c r="I25" s="394">
        <v>220</v>
      </c>
      <c r="J25" s="394">
        <v>1</v>
      </c>
      <c r="K25" s="395"/>
      <c r="L25" s="395"/>
      <c r="M25" s="401"/>
      <c r="N25" s="395"/>
      <c r="O25" s="395"/>
      <c r="P25" s="395"/>
      <c r="Q25" s="395"/>
      <c r="R25" s="396"/>
      <c r="S25" s="396"/>
      <c r="T25" s="397"/>
      <c r="U25" s="397"/>
      <c r="V25" s="397"/>
      <c r="W25" s="396"/>
      <c r="X25" s="396"/>
      <c r="Y25" s="396"/>
      <c r="Z25" s="396"/>
      <c r="AA25" s="237"/>
      <c r="AB25" s="398" t="s">
        <v>43</v>
      </c>
      <c r="AC25" s="398" t="s">
        <v>780</v>
      </c>
    </row>
    <row r="26" spans="1:29" ht="38.25" x14ac:dyDescent="0.25">
      <c r="A26" s="309">
        <v>23</v>
      </c>
      <c r="B26" s="348" t="s">
        <v>1180</v>
      </c>
      <c r="C26" s="402" t="s">
        <v>6197</v>
      </c>
      <c r="D26" s="217"/>
      <c r="E26" s="350"/>
      <c r="F26" s="196"/>
      <c r="G26" s="196"/>
      <c r="H26" s="351"/>
      <c r="I26" s="352"/>
      <c r="J26" s="352"/>
      <c r="K26" s="196">
        <v>1</v>
      </c>
      <c r="L26" s="196" t="s">
        <v>1181</v>
      </c>
      <c r="M26" s="351">
        <v>4800</v>
      </c>
      <c r="N26" s="352">
        <v>1</v>
      </c>
      <c r="O26" s="352">
        <v>1</v>
      </c>
      <c r="P26" s="202"/>
      <c r="Q26" s="202"/>
      <c r="R26" s="352" t="s">
        <v>1182</v>
      </c>
      <c r="S26" s="351">
        <v>4</v>
      </c>
      <c r="T26" s="348"/>
      <c r="U26" s="192"/>
      <c r="V26" s="352">
        <v>2</v>
      </c>
      <c r="W26" s="352">
        <v>8</v>
      </c>
      <c r="X26" s="352" t="s">
        <v>2</v>
      </c>
      <c r="Y26" s="353">
        <v>2</v>
      </c>
      <c r="Z26" s="353">
        <v>1750</v>
      </c>
      <c r="AA26" s="351">
        <f>Y26*Z26</f>
        <v>3500</v>
      </c>
      <c r="AB26" s="354" t="s">
        <v>20</v>
      </c>
      <c r="AC26" s="348" t="s">
        <v>780</v>
      </c>
    </row>
    <row r="27" spans="1:29" ht="38.25" x14ac:dyDescent="0.25">
      <c r="A27" s="309">
        <v>24</v>
      </c>
      <c r="B27" s="348" t="s">
        <v>1183</v>
      </c>
      <c r="C27" s="402" t="s">
        <v>6198</v>
      </c>
      <c r="D27" s="355" t="s">
        <v>1</v>
      </c>
      <c r="E27" s="355" t="s">
        <v>409</v>
      </c>
      <c r="F27" s="355">
        <v>1</v>
      </c>
      <c r="G27" s="355" t="s">
        <v>1184</v>
      </c>
      <c r="H27" s="351">
        <v>25000</v>
      </c>
      <c r="I27" s="352"/>
      <c r="J27" s="352"/>
      <c r="K27" s="196">
        <v>1</v>
      </c>
      <c r="L27" s="196" t="s">
        <v>1185</v>
      </c>
      <c r="M27" s="351">
        <v>45000</v>
      </c>
      <c r="N27" s="352"/>
      <c r="O27" s="352"/>
      <c r="P27" s="202"/>
      <c r="Q27" s="202"/>
      <c r="R27" s="352"/>
      <c r="S27" s="352"/>
      <c r="T27" s="348"/>
      <c r="U27" s="192"/>
      <c r="V27" s="352"/>
      <c r="W27" s="352"/>
      <c r="X27" s="352" t="s">
        <v>2</v>
      </c>
      <c r="Y27" s="353">
        <v>2</v>
      </c>
      <c r="Z27" s="353">
        <v>1250</v>
      </c>
      <c r="AA27" s="351">
        <f t="shared" ref="AA27:AA36" si="1">Y27*Z27</f>
        <v>2500</v>
      </c>
      <c r="AB27" s="354" t="s">
        <v>1</v>
      </c>
      <c r="AC27" s="348" t="s">
        <v>780</v>
      </c>
    </row>
    <row r="28" spans="1:29" ht="15" customHeight="1" x14ac:dyDescent="0.25">
      <c r="A28" s="309">
        <v>25</v>
      </c>
      <c r="B28" s="348"/>
      <c r="C28" s="349" t="s">
        <v>1186</v>
      </c>
      <c r="D28" s="217"/>
      <c r="E28" s="355"/>
      <c r="F28" s="355"/>
      <c r="G28" s="355" t="s">
        <v>1187</v>
      </c>
      <c r="H28" s="351">
        <v>20000</v>
      </c>
      <c r="I28" s="352"/>
      <c r="J28" s="352"/>
      <c r="K28" s="196"/>
      <c r="L28" s="196"/>
      <c r="M28" s="351"/>
      <c r="N28" s="352"/>
      <c r="O28" s="352"/>
      <c r="P28" s="202"/>
      <c r="Q28" s="202"/>
      <c r="R28" s="352"/>
      <c r="S28" s="352"/>
      <c r="T28" s="348"/>
      <c r="U28" s="192"/>
      <c r="V28" s="352"/>
      <c r="W28" s="352"/>
      <c r="X28" s="352" t="s">
        <v>2</v>
      </c>
      <c r="Y28" s="353">
        <v>2</v>
      </c>
      <c r="Z28" s="353">
        <v>750</v>
      </c>
      <c r="AA28" s="351">
        <f t="shared" si="1"/>
        <v>1500</v>
      </c>
      <c r="AB28" s="354" t="s">
        <v>1</v>
      </c>
      <c r="AC28" s="348" t="s">
        <v>780</v>
      </c>
    </row>
    <row r="29" spans="1:29" ht="15" customHeight="1" x14ac:dyDescent="0.25">
      <c r="A29" s="309">
        <v>26</v>
      </c>
      <c r="B29" s="356"/>
      <c r="C29" s="357" t="s">
        <v>1186</v>
      </c>
      <c r="D29" s="217"/>
      <c r="E29" s="355"/>
      <c r="F29" s="355"/>
      <c r="G29" s="355" t="s">
        <v>1188</v>
      </c>
      <c r="H29" s="358">
        <v>2500</v>
      </c>
      <c r="I29" s="358"/>
      <c r="J29" s="358"/>
      <c r="K29" s="358"/>
      <c r="L29" s="358"/>
      <c r="M29" s="358"/>
      <c r="N29" s="358"/>
      <c r="O29" s="358"/>
      <c r="P29" s="202"/>
      <c r="Q29" s="202"/>
      <c r="R29" s="356"/>
      <c r="S29" s="356"/>
      <c r="T29" s="356"/>
      <c r="U29" s="192"/>
      <c r="V29" s="356"/>
      <c r="W29" s="356"/>
      <c r="X29" s="352"/>
      <c r="Y29" s="196"/>
      <c r="Z29" s="196"/>
      <c r="AA29" s="351"/>
      <c r="AB29" s="354" t="s">
        <v>1</v>
      </c>
      <c r="AC29" s="348" t="s">
        <v>780</v>
      </c>
    </row>
    <row r="30" spans="1:29" ht="15" customHeight="1" x14ac:dyDescent="0.25">
      <c r="A30" s="309">
        <v>27</v>
      </c>
      <c r="B30" s="348" t="s">
        <v>1189</v>
      </c>
      <c r="C30" s="208" t="s">
        <v>6199</v>
      </c>
      <c r="D30" s="217"/>
      <c r="E30" s="350"/>
      <c r="F30" s="196"/>
      <c r="G30" s="196"/>
      <c r="H30" s="358"/>
      <c r="I30" s="358"/>
      <c r="J30" s="358"/>
      <c r="K30" s="196">
        <v>1</v>
      </c>
      <c r="L30" s="196" t="s">
        <v>1190</v>
      </c>
      <c r="M30" s="358">
        <f>3*1250+250</f>
        <v>4000</v>
      </c>
      <c r="N30" s="358">
        <v>1</v>
      </c>
      <c r="O30" s="358">
        <v>1</v>
      </c>
      <c r="P30" s="202"/>
      <c r="Q30" s="202"/>
      <c r="R30" s="356"/>
      <c r="S30" s="356"/>
      <c r="T30" s="356">
        <v>4</v>
      </c>
      <c r="U30" s="192"/>
      <c r="V30" s="353">
        <v>19</v>
      </c>
      <c r="W30" s="356"/>
      <c r="X30" s="352" t="s">
        <v>2</v>
      </c>
      <c r="Y30" s="355">
        <v>2</v>
      </c>
      <c r="Z30" s="355">
        <v>750</v>
      </c>
      <c r="AA30" s="351">
        <f t="shared" si="1"/>
        <v>1500</v>
      </c>
      <c r="AB30" s="354" t="s">
        <v>20</v>
      </c>
      <c r="AC30" s="348" t="s">
        <v>780</v>
      </c>
    </row>
    <row r="31" spans="1:29" ht="15" customHeight="1" x14ac:dyDescent="0.25">
      <c r="A31" s="309">
        <v>28</v>
      </c>
      <c r="B31" s="356"/>
      <c r="C31" s="357" t="s">
        <v>1186</v>
      </c>
      <c r="D31" s="217"/>
      <c r="E31" s="350"/>
      <c r="F31" s="196"/>
      <c r="G31" s="196"/>
      <c r="H31" s="358"/>
      <c r="I31" s="358"/>
      <c r="J31" s="358"/>
      <c r="K31" s="196"/>
      <c r="L31" s="196" t="s">
        <v>334</v>
      </c>
      <c r="M31" s="358"/>
      <c r="N31" s="358"/>
      <c r="O31" s="358"/>
      <c r="P31" s="202"/>
      <c r="Q31" s="202"/>
      <c r="R31" s="356"/>
      <c r="S31" s="356"/>
      <c r="T31" s="356"/>
      <c r="U31" s="192"/>
      <c r="V31" s="353">
        <v>5</v>
      </c>
      <c r="W31" s="356"/>
      <c r="X31" s="352" t="s">
        <v>2</v>
      </c>
      <c r="Y31" s="355">
        <v>1</v>
      </c>
      <c r="Z31" s="355">
        <v>250</v>
      </c>
      <c r="AA31" s="351">
        <f t="shared" si="1"/>
        <v>250</v>
      </c>
      <c r="AB31" s="354" t="s">
        <v>20</v>
      </c>
      <c r="AC31" s="348" t="s">
        <v>780</v>
      </c>
    </row>
    <row r="32" spans="1:29" ht="25.5" x14ac:dyDescent="0.25">
      <c r="A32" s="309">
        <v>29</v>
      </c>
      <c r="B32" s="348" t="s">
        <v>1191</v>
      </c>
      <c r="C32" s="208" t="s">
        <v>6200</v>
      </c>
      <c r="D32" s="217"/>
      <c r="E32" s="350"/>
      <c r="F32" s="350"/>
      <c r="G32" s="196"/>
      <c r="H32" s="358"/>
      <c r="I32" s="358"/>
      <c r="J32" s="358"/>
      <c r="K32" s="196">
        <v>1</v>
      </c>
      <c r="L32" s="196">
        <v>2000</v>
      </c>
      <c r="M32" s="358">
        <v>2000</v>
      </c>
      <c r="N32" s="358"/>
      <c r="O32" s="358"/>
      <c r="P32" s="202"/>
      <c r="Q32" s="202"/>
      <c r="R32" s="356"/>
      <c r="S32" s="356"/>
      <c r="T32" s="356"/>
      <c r="U32" s="192"/>
      <c r="V32" s="353">
        <v>3</v>
      </c>
      <c r="W32" s="353">
        <v>7</v>
      </c>
      <c r="X32" s="352" t="s">
        <v>2</v>
      </c>
      <c r="Y32" s="353">
        <v>1</v>
      </c>
      <c r="Z32" s="353">
        <v>1010</v>
      </c>
      <c r="AA32" s="351">
        <f t="shared" si="1"/>
        <v>1010</v>
      </c>
      <c r="AB32" s="354" t="s">
        <v>20</v>
      </c>
      <c r="AC32" s="348" t="s">
        <v>780</v>
      </c>
    </row>
    <row r="33" spans="1:29" ht="38.25" x14ac:dyDescent="0.25">
      <c r="A33" s="309">
        <v>30</v>
      </c>
      <c r="B33" s="348" t="s">
        <v>1192</v>
      </c>
      <c r="C33" s="208" t="s">
        <v>6201</v>
      </c>
      <c r="D33" s="217"/>
      <c r="E33" s="350"/>
      <c r="F33" s="350"/>
      <c r="G33" s="196"/>
      <c r="H33" s="358"/>
      <c r="I33" s="358"/>
      <c r="J33" s="358"/>
      <c r="K33" s="196">
        <v>1</v>
      </c>
      <c r="L33" s="196" t="s">
        <v>1193</v>
      </c>
      <c r="M33" s="358">
        <v>2000</v>
      </c>
      <c r="N33" s="358"/>
      <c r="O33" s="358"/>
      <c r="P33" s="202"/>
      <c r="Q33" s="202"/>
      <c r="R33" s="356"/>
      <c r="S33" s="356"/>
      <c r="T33" s="356"/>
      <c r="U33" s="192"/>
      <c r="V33" s="353"/>
      <c r="W33" s="356"/>
      <c r="X33" s="352" t="s">
        <v>2</v>
      </c>
      <c r="Y33" s="353">
        <v>1</v>
      </c>
      <c r="Z33" s="355">
        <v>500</v>
      </c>
      <c r="AA33" s="351">
        <f t="shared" si="1"/>
        <v>500</v>
      </c>
      <c r="AB33" s="354" t="s">
        <v>20</v>
      </c>
      <c r="AC33" s="348" t="s">
        <v>780</v>
      </c>
    </row>
    <row r="34" spans="1:29" ht="38.25" x14ac:dyDescent="0.25">
      <c r="A34" s="309">
        <v>31</v>
      </c>
      <c r="B34" s="348" t="s">
        <v>1194</v>
      </c>
      <c r="C34" s="208" t="s">
        <v>6202</v>
      </c>
      <c r="D34" s="217"/>
      <c r="E34" s="350"/>
      <c r="F34" s="350"/>
      <c r="G34" s="196"/>
      <c r="H34" s="358"/>
      <c r="I34" s="358"/>
      <c r="J34" s="358"/>
      <c r="K34" s="196">
        <v>1</v>
      </c>
      <c r="L34" s="196">
        <v>100</v>
      </c>
      <c r="M34" s="358">
        <v>100</v>
      </c>
      <c r="N34" s="358">
        <v>1</v>
      </c>
      <c r="O34" s="358">
        <v>2</v>
      </c>
      <c r="P34" s="202"/>
      <c r="Q34" s="202"/>
      <c r="R34" s="356"/>
      <c r="S34" s="356"/>
      <c r="T34" s="356"/>
      <c r="U34" s="202"/>
      <c r="V34" s="353">
        <v>8</v>
      </c>
      <c r="W34" s="356"/>
      <c r="X34" s="352" t="s">
        <v>2</v>
      </c>
      <c r="Y34" s="353">
        <v>1</v>
      </c>
      <c r="Z34" s="353">
        <v>160</v>
      </c>
      <c r="AA34" s="351">
        <f t="shared" si="1"/>
        <v>160</v>
      </c>
      <c r="AB34" s="354" t="s">
        <v>20</v>
      </c>
      <c r="AC34" s="348" t="s">
        <v>780</v>
      </c>
    </row>
    <row r="35" spans="1:29" ht="51" x14ac:dyDescent="0.25">
      <c r="A35" s="309">
        <v>32</v>
      </c>
      <c r="B35" s="348" t="s">
        <v>1195</v>
      </c>
      <c r="C35" s="208" t="s">
        <v>6203</v>
      </c>
      <c r="D35" s="217"/>
      <c r="E35" s="350"/>
      <c r="F35" s="350"/>
      <c r="G35" s="196"/>
      <c r="H35" s="358"/>
      <c r="I35" s="358"/>
      <c r="J35" s="358"/>
      <c r="K35" s="196">
        <v>1</v>
      </c>
      <c r="L35" s="196">
        <v>1000</v>
      </c>
      <c r="M35" s="358">
        <v>1000</v>
      </c>
      <c r="N35" s="358">
        <v>1</v>
      </c>
      <c r="O35" s="358">
        <v>1</v>
      </c>
      <c r="P35" s="202"/>
      <c r="Q35" s="202"/>
      <c r="R35" s="356"/>
      <c r="S35" s="356"/>
      <c r="T35" s="356"/>
      <c r="U35" s="202"/>
      <c r="V35" s="353">
        <v>4</v>
      </c>
      <c r="W35" s="356"/>
      <c r="X35" s="352" t="s">
        <v>60</v>
      </c>
      <c r="Y35" s="196">
        <v>2</v>
      </c>
      <c r="Z35" s="196">
        <v>500</v>
      </c>
      <c r="AA35" s="351">
        <f t="shared" si="1"/>
        <v>1000</v>
      </c>
      <c r="AB35" s="354" t="s">
        <v>20</v>
      </c>
      <c r="AC35" s="348" t="s">
        <v>780</v>
      </c>
    </row>
    <row r="36" spans="1:29" x14ac:dyDescent="0.2">
      <c r="A36" s="309">
        <v>33</v>
      </c>
      <c r="B36" s="348" t="s">
        <v>1196</v>
      </c>
      <c r="C36" s="208" t="s">
        <v>6204</v>
      </c>
      <c r="D36" s="203"/>
      <c r="E36" s="350"/>
      <c r="F36" s="350"/>
      <c r="G36" s="196"/>
      <c r="H36" s="358"/>
      <c r="I36" s="358"/>
      <c r="J36" s="358"/>
      <c r="K36" s="196">
        <v>1</v>
      </c>
      <c r="L36" s="196" t="s">
        <v>1197</v>
      </c>
      <c r="M36" s="358">
        <f>2*250</f>
        <v>500</v>
      </c>
      <c r="N36" s="358">
        <v>1</v>
      </c>
      <c r="O36" s="358">
        <v>1</v>
      </c>
      <c r="P36" s="192"/>
      <c r="Q36" s="192"/>
      <c r="R36" s="356"/>
      <c r="S36" s="356"/>
      <c r="T36" s="356"/>
      <c r="U36" s="192"/>
      <c r="V36" s="353">
        <v>2</v>
      </c>
      <c r="W36" s="356"/>
      <c r="X36" s="352" t="s">
        <v>2</v>
      </c>
      <c r="Y36" s="196">
        <v>1</v>
      </c>
      <c r="Z36" s="196">
        <v>160</v>
      </c>
      <c r="AA36" s="351">
        <f t="shared" si="1"/>
        <v>160</v>
      </c>
      <c r="AB36" s="354" t="s">
        <v>20</v>
      </c>
      <c r="AC36" s="348" t="s">
        <v>780</v>
      </c>
    </row>
    <row r="37" spans="1:29" x14ac:dyDescent="0.2">
      <c r="A37" s="309">
        <v>34</v>
      </c>
      <c r="B37" s="348" t="s">
        <v>6211</v>
      </c>
      <c r="C37" s="405" t="s">
        <v>6205</v>
      </c>
      <c r="D37" s="203"/>
      <c r="E37" s="356"/>
      <c r="F37" s="358"/>
      <c r="G37" s="358"/>
      <c r="H37" s="358"/>
      <c r="I37" s="358">
        <v>220</v>
      </c>
      <c r="J37" s="358">
        <v>1</v>
      </c>
      <c r="K37" s="196"/>
      <c r="L37" s="196"/>
      <c r="M37" s="358"/>
      <c r="N37" s="358"/>
      <c r="O37" s="358"/>
      <c r="P37" s="192"/>
      <c r="Q37" s="192"/>
      <c r="R37" s="356"/>
      <c r="S37" s="356"/>
      <c r="T37" s="356"/>
      <c r="U37" s="192"/>
      <c r="V37" s="353"/>
      <c r="W37" s="356"/>
      <c r="X37" s="352"/>
      <c r="Y37" s="196"/>
      <c r="Z37" s="196"/>
      <c r="AA37" s="351"/>
      <c r="AB37" s="359" t="s">
        <v>43</v>
      </c>
      <c r="AC37" s="348" t="s">
        <v>780</v>
      </c>
    </row>
    <row r="38" spans="1:29" ht="15" customHeight="1" x14ac:dyDescent="0.2">
      <c r="A38" s="309">
        <v>35</v>
      </c>
      <c r="B38" s="348" t="s">
        <v>6212</v>
      </c>
      <c r="C38" s="406" t="s">
        <v>6206</v>
      </c>
      <c r="D38" s="203"/>
      <c r="E38" s="356"/>
      <c r="F38" s="358"/>
      <c r="G38" s="358"/>
      <c r="H38" s="358"/>
      <c r="I38" s="358">
        <v>220</v>
      </c>
      <c r="J38" s="358">
        <v>1</v>
      </c>
      <c r="K38" s="196"/>
      <c r="L38" s="196"/>
      <c r="M38" s="358"/>
      <c r="N38" s="358"/>
      <c r="O38" s="358"/>
      <c r="P38" s="192"/>
      <c r="Q38" s="192"/>
      <c r="R38" s="356"/>
      <c r="S38" s="356"/>
      <c r="T38" s="356"/>
      <c r="U38" s="192"/>
      <c r="V38" s="353"/>
      <c r="W38" s="356"/>
      <c r="X38" s="352"/>
      <c r="Y38" s="196"/>
      <c r="Z38" s="196"/>
      <c r="AA38" s="351"/>
      <c r="AB38" s="359" t="s">
        <v>43</v>
      </c>
      <c r="AC38" s="348" t="s">
        <v>780</v>
      </c>
    </row>
    <row r="39" spans="1:29" ht="25.5" x14ac:dyDescent="0.2">
      <c r="A39" s="309">
        <v>36</v>
      </c>
      <c r="B39" s="348" t="s">
        <v>1198</v>
      </c>
      <c r="C39" s="405" t="s">
        <v>6207</v>
      </c>
      <c r="D39" s="361"/>
      <c r="E39" s="360"/>
      <c r="F39" s="360"/>
      <c r="G39" s="360"/>
      <c r="H39" s="362"/>
      <c r="I39" s="363"/>
      <c r="J39" s="363"/>
      <c r="K39" s="353">
        <v>1</v>
      </c>
      <c r="L39" s="353" t="s">
        <v>1199</v>
      </c>
      <c r="M39" s="360">
        <v>630</v>
      </c>
      <c r="N39" s="353">
        <v>1</v>
      </c>
      <c r="O39" s="353">
        <v>1</v>
      </c>
      <c r="P39" s="363"/>
      <c r="Q39" s="363"/>
      <c r="R39" s="363"/>
      <c r="S39" s="363"/>
      <c r="T39" s="364"/>
      <c r="U39" s="363"/>
      <c r="V39" s="353">
        <v>3</v>
      </c>
      <c r="W39" s="364"/>
      <c r="X39" s="350" t="s">
        <v>60</v>
      </c>
      <c r="Y39" s="353">
        <v>1</v>
      </c>
      <c r="Z39" s="353">
        <v>500</v>
      </c>
      <c r="AA39" s="351">
        <f>Y39*Z39</f>
        <v>500</v>
      </c>
      <c r="AB39" s="361" t="s">
        <v>20</v>
      </c>
      <c r="AC39" s="361" t="s">
        <v>788</v>
      </c>
    </row>
    <row r="40" spans="1:29" ht="15" customHeight="1" x14ac:dyDescent="0.2">
      <c r="A40" s="309">
        <v>37</v>
      </c>
      <c r="B40" s="348"/>
      <c r="C40" s="360" t="s">
        <v>1186</v>
      </c>
      <c r="D40" s="361"/>
      <c r="E40" s="360"/>
      <c r="F40" s="360"/>
      <c r="G40" s="360"/>
      <c r="H40" s="362"/>
      <c r="I40" s="363"/>
      <c r="J40" s="363"/>
      <c r="K40" s="353"/>
      <c r="L40" s="353"/>
      <c r="M40" s="360"/>
      <c r="N40" s="353"/>
      <c r="O40" s="353"/>
      <c r="P40" s="363"/>
      <c r="Q40" s="363"/>
      <c r="R40" s="363"/>
      <c r="S40" s="363"/>
      <c r="T40" s="364"/>
      <c r="U40" s="363"/>
      <c r="V40" s="353"/>
      <c r="W40" s="364"/>
      <c r="X40" s="350" t="s">
        <v>60</v>
      </c>
      <c r="Y40" s="353">
        <v>1</v>
      </c>
      <c r="Z40" s="353">
        <v>400</v>
      </c>
      <c r="AA40" s="351">
        <f>Y40*Z40</f>
        <v>400</v>
      </c>
      <c r="AB40" s="361" t="s">
        <v>20</v>
      </c>
      <c r="AC40" s="361" t="s">
        <v>788</v>
      </c>
    </row>
    <row r="41" spans="1:29" ht="38.25" x14ac:dyDescent="0.25">
      <c r="A41" s="309">
        <v>38</v>
      </c>
      <c r="B41" s="311" t="s">
        <v>847</v>
      </c>
      <c r="C41" s="365" t="s">
        <v>848</v>
      </c>
      <c r="D41" s="366" t="s">
        <v>1</v>
      </c>
      <c r="E41" s="366" t="s">
        <v>409</v>
      </c>
      <c r="F41" s="210">
        <v>1</v>
      </c>
      <c r="G41" s="210" t="s">
        <v>849</v>
      </c>
      <c r="H41" s="314">
        <v>32500</v>
      </c>
      <c r="I41" s="212"/>
      <c r="J41" s="212"/>
      <c r="K41" s="210">
        <v>1</v>
      </c>
      <c r="L41" s="210" t="s">
        <v>850</v>
      </c>
      <c r="M41" s="314">
        <v>31500</v>
      </c>
      <c r="N41" s="212"/>
      <c r="O41" s="212"/>
      <c r="P41" s="367"/>
      <c r="Q41" s="367"/>
      <c r="R41" s="368"/>
      <c r="S41" s="368"/>
      <c r="T41" s="368"/>
      <c r="U41" s="368"/>
      <c r="V41" s="212"/>
      <c r="W41" s="212"/>
      <c r="X41" s="212" t="s">
        <v>2</v>
      </c>
      <c r="Y41" s="210">
        <v>1</v>
      </c>
      <c r="Z41" s="210">
        <v>1000</v>
      </c>
      <c r="AA41" s="314">
        <f>Z41*Y41</f>
        <v>1000</v>
      </c>
      <c r="AB41" s="369" t="s">
        <v>1</v>
      </c>
      <c r="AC41" s="214" t="s">
        <v>780</v>
      </c>
    </row>
    <row r="42" spans="1:29" ht="38.25" x14ac:dyDescent="0.25">
      <c r="A42" s="309">
        <v>39</v>
      </c>
      <c r="B42" s="311" t="s">
        <v>851</v>
      </c>
      <c r="C42" s="365" t="s">
        <v>852</v>
      </c>
      <c r="D42" s="366" t="s">
        <v>1</v>
      </c>
      <c r="E42" s="366" t="s">
        <v>409</v>
      </c>
      <c r="F42" s="210">
        <v>1</v>
      </c>
      <c r="G42" s="210" t="s">
        <v>853</v>
      </c>
      <c r="H42" s="314">
        <v>33750</v>
      </c>
      <c r="I42" s="212"/>
      <c r="J42" s="212"/>
      <c r="K42" s="210">
        <v>1</v>
      </c>
      <c r="L42" s="210" t="s">
        <v>854</v>
      </c>
      <c r="M42" s="314">
        <v>30000</v>
      </c>
      <c r="N42" s="212"/>
      <c r="O42" s="212"/>
      <c r="P42" s="367"/>
      <c r="Q42" s="367"/>
      <c r="R42" s="368"/>
      <c r="S42" s="368"/>
      <c r="T42" s="368"/>
      <c r="U42" s="368"/>
      <c r="V42" s="212"/>
      <c r="W42" s="212"/>
      <c r="X42" s="212" t="s">
        <v>2</v>
      </c>
      <c r="Y42" s="210">
        <v>1</v>
      </c>
      <c r="Z42" s="210">
        <v>1000</v>
      </c>
      <c r="AA42" s="314">
        <f t="shared" ref="AA42:AA58" si="2">Z42*Y42</f>
        <v>1000</v>
      </c>
      <c r="AB42" s="369" t="s">
        <v>1</v>
      </c>
      <c r="AC42" s="214" t="s">
        <v>780</v>
      </c>
    </row>
    <row r="43" spans="1:29" ht="15" customHeight="1" x14ac:dyDescent="0.25">
      <c r="A43" s="309">
        <v>40</v>
      </c>
      <c r="B43" s="311"/>
      <c r="C43" s="365"/>
      <c r="D43" s="366" t="s">
        <v>1</v>
      </c>
      <c r="E43" s="366" t="s">
        <v>409</v>
      </c>
      <c r="F43" s="210"/>
      <c r="G43" s="210">
        <v>2625</v>
      </c>
      <c r="H43" s="314">
        <v>2625</v>
      </c>
      <c r="I43" s="212"/>
      <c r="J43" s="212"/>
      <c r="K43" s="210"/>
      <c r="L43" s="210"/>
      <c r="M43" s="314"/>
      <c r="N43" s="212"/>
      <c r="O43" s="212"/>
      <c r="P43" s="367"/>
      <c r="Q43" s="367"/>
      <c r="R43" s="368"/>
      <c r="S43" s="368"/>
      <c r="T43" s="368"/>
      <c r="U43" s="368"/>
      <c r="V43" s="212"/>
      <c r="W43" s="212"/>
      <c r="X43" s="212" t="s">
        <v>2</v>
      </c>
      <c r="Y43" s="210">
        <v>1</v>
      </c>
      <c r="Z43" s="210">
        <v>160</v>
      </c>
      <c r="AA43" s="314">
        <f t="shared" si="2"/>
        <v>160</v>
      </c>
      <c r="AB43" s="369" t="s">
        <v>1</v>
      </c>
      <c r="AC43" s="214" t="s">
        <v>780</v>
      </c>
    </row>
    <row r="44" spans="1:29" ht="15" customHeight="1" x14ac:dyDescent="0.25">
      <c r="A44" s="309">
        <v>41</v>
      </c>
      <c r="B44" s="370"/>
      <c r="C44" s="371"/>
      <c r="D44" s="366" t="s">
        <v>1</v>
      </c>
      <c r="E44" s="366" t="s">
        <v>409</v>
      </c>
      <c r="F44" s="366"/>
      <c r="G44" s="210">
        <v>2000</v>
      </c>
      <c r="H44" s="209">
        <v>2000</v>
      </c>
      <c r="I44" s="209"/>
      <c r="J44" s="209"/>
      <c r="K44" s="209"/>
      <c r="L44" s="209"/>
      <c r="M44" s="209"/>
      <c r="N44" s="209"/>
      <c r="O44" s="209"/>
      <c r="P44" s="367"/>
      <c r="Q44" s="367"/>
      <c r="R44" s="368"/>
      <c r="S44" s="368"/>
      <c r="T44" s="368"/>
      <c r="U44" s="368"/>
      <c r="V44" s="207"/>
      <c r="W44" s="207"/>
      <c r="X44" s="212"/>
      <c r="Y44" s="210"/>
      <c r="Z44" s="210"/>
      <c r="AA44" s="314"/>
      <c r="AB44" s="369" t="s">
        <v>1</v>
      </c>
      <c r="AC44" s="214" t="s">
        <v>780</v>
      </c>
    </row>
    <row r="45" spans="1:29" ht="38.25" x14ac:dyDescent="0.25">
      <c r="A45" s="309">
        <v>42</v>
      </c>
      <c r="B45" s="370" t="s">
        <v>855</v>
      </c>
      <c r="C45" s="371" t="s">
        <v>856</v>
      </c>
      <c r="D45" s="366" t="s">
        <v>1</v>
      </c>
      <c r="E45" s="366" t="s">
        <v>409</v>
      </c>
      <c r="F45" s="210">
        <v>1</v>
      </c>
      <c r="G45" s="210" t="s">
        <v>857</v>
      </c>
      <c r="H45" s="209">
        <v>37613</v>
      </c>
      <c r="I45" s="209"/>
      <c r="J45" s="209"/>
      <c r="K45" s="210">
        <v>1</v>
      </c>
      <c r="L45" s="210" t="s">
        <v>858</v>
      </c>
      <c r="M45" s="209">
        <v>25000</v>
      </c>
      <c r="N45" s="209"/>
      <c r="O45" s="209"/>
      <c r="P45" s="367"/>
      <c r="Q45" s="367"/>
      <c r="R45" s="368"/>
      <c r="S45" s="368"/>
      <c r="T45" s="368"/>
      <c r="U45" s="368"/>
      <c r="V45" s="211"/>
      <c r="W45" s="207"/>
      <c r="X45" s="212" t="s">
        <v>60</v>
      </c>
      <c r="Y45" s="210">
        <v>1</v>
      </c>
      <c r="Z45" s="210">
        <v>500</v>
      </c>
      <c r="AA45" s="314">
        <f t="shared" si="2"/>
        <v>500</v>
      </c>
      <c r="AB45" s="369" t="s">
        <v>1</v>
      </c>
      <c r="AC45" s="214" t="s">
        <v>780</v>
      </c>
    </row>
    <row r="46" spans="1:29" ht="15" customHeight="1" x14ac:dyDescent="0.25">
      <c r="A46" s="309">
        <v>43</v>
      </c>
      <c r="B46" s="370"/>
      <c r="C46" s="371"/>
      <c r="D46" s="366" t="s">
        <v>1</v>
      </c>
      <c r="E46" s="366" t="s">
        <v>409</v>
      </c>
      <c r="F46" s="210"/>
      <c r="G46" s="210" t="s">
        <v>859</v>
      </c>
      <c r="H46" s="209">
        <f>2*3000</f>
        <v>6000</v>
      </c>
      <c r="I46" s="209"/>
      <c r="J46" s="209"/>
      <c r="K46" s="210"/>
      <c r="L46" s="210"/>
      <c r="M46" s="209"/>
      <c r="N46" s="209"/>
      <c r="O46" s="209"/>
      <c r="P46" s="367"/>
      <c r="Q46" s="367"/>
      <c r="R46" s="368"/>
      <c r="S46" s="368"/>
      <c r="T46" s="368"/>
      <c r="U46" s="368"/>
      <c r="V46" s="211"/>
      <c r="W46" s="207"/>
      <c r="X46" s="212" t="s">
        <v>60</v>
      </c>
      <c r="Y46" s="210">
        <v>1</v>
      </c>
      <c r="Z46" s="210">
        <v>1250</v>
      </c>
      <c r="AA46" s="314">
        <f t="shared" si="2"/>
        <v>1250</v>
      </c>
      <c r="AB46" s="369" t="s">
        <v>1</v>
      </c>
      <c r="AC46" s="214" t="s">
        <v>780</v>
      </c>
    </row>
    <row r="47" spans="1:29" ht="15" customHeight="1" x14ac:dyDescent="0.25">
      <c r="A47" s="309">
        <v>44</v>
      </c>
      <c r="B47" s="370"/>
      <c r="C47" s="371"/>
      <c r="D47" s="366" t="s">
        <v>1</v>
      </c>
      <c r="E47" s="366" t="s">
        <v>409</v>
      </c>
      <c r="F47" s="209"/>
      <c r="G47" s="209"/>
      <c r="H47" s="209"/>
      <c r="I47" s="209"/>
      <c r="J47" s="209"/>
      <c r="K47" s="210"/>
      <c r="L47" s="210"/>
      <c r="M47" s="209"/>
      <c r="N47" s="209"/>
      <c r="O47" s="209"/>
      <c r="P47" s="367"/>
      <c r="Q47" s="367"/>
      <c r="R47" s="368"/>
      <c r="S47" s="368"/>
      <c r="T47" s="368"/>
      <c r="U47" s="368"/>
      <c r="V47" s="211"/>
      <c r="W47" s="207"/>
      <c r="X47" s="212" t="s">
        <v>60</v>
      </c>
      <c r="Y47" s="210">
        <v>1</v>
      </c>
      <c r="Z47" s="210">
        <v>100</v>
      </c>
      <c r="AA47" s="314">
        <f t="shared" si="2"/>
        <v>100</v>
      </c>
      <c r="AB47" s="369" t="s">
        <v>1</v>
      </c>
      <c r="AC47" s="214" t="s">
        <v>780</v>
      </c>
    </row>
    <row r="48" spans="1:29" ht="38.25" x14ac:dyDescent="0.25">
      <c r="A48" s="309">
        <v>45</v>
      </c>
      <c r="B48" s="370" t="s">
        <v>860</v>
      </c>
      <c r="C48" s="372" t="s">
        <v>861</v>
      </c>
      <c r="D48" s="366" t="s">
        <v>1</v>
      </c>
      <c r="E48" s="366" t="s">
        <v>4</v>
      </c>
      <c r="F48" s="366">
        <v>1</v>
      </c>
      <c r="G48" s="210" t="s">
        <v>862</v>
      </c>
      <c r="H48" s="209">
        <f>3*9420</f>
        <v>28260</v>
      </c>
      <c r="I48" s="209"/>
      <c r="J48" s="209"/>
      <c r="K48" s="210"/>
      <c r="L48" s="210"/>
      <c r="M48" s="209"/>
      <c r="N48" s="209"/>
      <c r="O48" s="209"/>
      <c r="P48" s="367"/>
      <c r="Q48" s="367"/>
      <c r="R48" s="368"/>
      <c r="S48" s="368"/>
      <c r="T48" s="368"/>
      <c r="U48" s="368"/>
      <c r="V48" s="211"/>
      <c r="W48" s="207"/>
      <c r="X48" s="212" t="s">
        <v>60</v>
      </c>
      <c r="Y48" s="210">
        <v>1</v>
      </c>
      <c r="Z48" s="210">
        <v>200</v>
      </c>
      <c r="AA48" s="314">
        <f t="shared" si="2"/>
        <v>200</v>
      </c>
      <c r="AB48" s="369" t="s">
        <v>1</v>
      </c>
      <c r="AC48" s="214" t="s">
        <v>780</v>
      </c>
    </row>
    <row r="49" spans="1:29" ht="51" x14ac:dyDescent="0.25">
      <c r="A49" s="309">
        <v>46</v>
      </c>
      <c r="B49" s="370" t="s">
        <v>863</v>
      </c>
      <c r="C49" s="372" t="s">
        <v>864</v>
      </c>
      <c r="D49" s="366" t="s">
        <v>1</v>
      </c>
      <c r="E49" s="366" t="s">
        <v>4</v>
      </c>
      <c r="F49" s="366">
        <v>1</v>
      </c>
      <c r="G49" s="210" t="s">
        <v>865</v>
      </c>
      <c r="H49" s="209">
        <f>4*7060</f>
        <v>28240</v>
      </c>
      <c r="I49" s="209"/>
      <c r="J49" s="209"/>
      <c r="K49" s="210"/>
      <c r="L49" s="210"/>
      <c r="M49" s="209"/>
      <c r="N49" s="209"/>
      <c r="O49" s="209"/>
      <c r="P49" s="367"/>
      <c r="Q49" s="367"/>
      <c r="R49" s="367"/>
      <c r="S49" s="367"/>
      <c r="T49" s="367"/>
      <c r="U49" s="367"/>
      <c r="V49" s="211"/>
      <c r="W49" s="207"/>
      <c r="X49" s="212" t="s">
        <v>60</v>
      </c>
      <c r="Y49" s="210">
        <v>1</v>
      </c>
      <c r="Z49" s="210">
        <v>62.5</v>
      </c>
      <c r="AA49" s="314">
        <f t="shared" si="2"/>
        <v>62.5</v>
      </c>
      <c r="AB49" s="369" t="s">
        <v>1</v>
      </c>
      <c r="AC49" s="214" t="s">
        <v>780</v>
      </c>
    </row>
    <row r="50" spans="1:29" ht="63.75" x14ac:dyDescent="0.25">
      <c r="A50" s="309">
        <v>47</v>
      </c>
      <c r="B50" s="370" t="s">
        <v>866</v>
      </c>
      <c r="C50" s="313" t="s">
        <v>867</v>
      </c>
      <c r="D50" s="373"/>
      <c r="E50" s="366"/>
      <c r="F50" s="366"/>
      <c r="G50" s="210"/>
      <c r="H50" s="209"/>
      <c r="I50" s="209"/>
      <c r="J50" s="209"/>
      <c r="K50" s="210">
        <v>1</v>
      </c>
      <c r="L50" s="210" t="s">
        <v>868</v>
      </c>
      <c r="M50" s="209">
        <f>3*8000</f>
        <v>24000</v>
      </c>
      <c r="N50" s="209"/>
      <c r="O50" s="209"/>
      <c r="P50" s="367"/>
      <c r="Q50" s="367"/>
      <c r="R50" s="367"/>
      <c r="S50" s="367"/>
      <c r="T50" s="367"/>
      <c r="U50" s="367"/>
      <c r="V50" s="211"/>
      <c r="W50" s="207"/>
      <c r="X50" s="212"/>
      <c r="Y50" s="210"/>
      <c r="Z50" s="210"/>
      <c r="AA50" s="314"/>
      <c r="AB50" s="369" t="s">
        <v>20</v>
      </c>
      <c r="AC50" s="214" t="s">
        <v>780</v>
      </c>
    </row>
    <row r="51" spans="1:29" ht="63.75" x14ac:dyDescent="0.2">
      <c r="A51" s="309">
        <v>48</v>
      </c>
      <c r="B51" s="370" t="s">
        <v>869</v>
      </c>
      <c r="C51" s="313" t="s">
        <v>870</v>
      </c>
      <c r="D51" s="374"/>
      <c r="E51" s="366"/>
      <c r="F51" s="366"/>
      <c r="G51" s="210"/>
      <c r="H51" s="209"/>
      <c r="I51" s="209"/>
      <c r="J51" s="209"/>
      <c r="K51" s="210">
        <v>1</v>
      </c>
      <c r="L51" s="210" t="s">
        <v>871</v>
      </c>
      <c r="M51" s="209">
        <f>2*8000</f>
        <v>16000</v>
      </c>
      <c r="N51" s="209"/>
      <c r="O51" s="209"/>
      <c r="P51" s="368"/>
      <c r="Q51" s="368"/>
      <c r="R51" s="368"/>
      <c r="S51" s="368"/>
      <c r="T51" s="368"/>
      <c r="U51" s="368"/>
      <c r="V51" s="211"/>
      <c r="W51" s="207"/>
      <c r="X51" s="212" t="s">
        <v>60</v>
      </c>
      <c r="Y51" s="210">
        <v>1</v>
      </c>
      <c r="Z51" s="210">
        <v>500</v>
      </c>
      <c r="AA51" s="314">
        <f t="shared" si="2"/>
        <v>500</v>
      </c>
      <c r="AB51" s="369" t="s">
        <v>20</v>
      </c>
      <c r="AC51" s="214" t="s">
        <v>780</v>
      </c>
    </row>
    <row r="52" spans="1:29" ht="51" x14ac:dyDescent="0.2">
      <c r="A52" s="309">
        <v>49</v>
      </c>
      <c r="B52" s="370" t="s">
        <v>872</v>
      </c>
      <c r="C52" s="375" t="s">
        <v>873</v>
      </c>
      <c r="D52" s="374"/>
      <c r="E52" s="207"/>
      <c r="F52" s="209"/>
      <c r="G52" s="209"/>
      <c r="H52" s="209"/>
      <c r="I52" s="209"/>
      <c r="J52" s="209"/>
      <c r="K52" s="210">
        <v>1</v>
      </c>
      <c r="L52" s="210" t="s">
        <v>874</v>
      </c>
      <c r="M52" s="209">
        <f>2*25000</f>
        <v>50000</v>
      </c>
      <c r="N52" s="209"/>
      <c r="O52" s="209"/>
      <c r="P52" s="368"/>
      <c r="Q52" s="368"/>
      <c r="R52" s="368"/>
      <c r="S52" s="368"/>
      <c r="T52" s="368"/>
      <c r="U52" s="368"/>
      <c r="V52" s="211"/>
      <c r="W52" s="207"/>
      <c r="X52" s="212" t="s">
        <v>60</v>
      </c>
      <c r="Y52" s="210">
        <v>1</v>
      </c>
      <c r="Z52" s="210">
        <v>600</v>
      </c>
      <c r="AA52" s="314">
        <f t="shared" si="2"/>
        <v>600</v>
      </c>
      <c r="AB52" s="369" t="s">
        <v>20</v>
      </c>
      <c r="AC52" s="214" t="s">
        <v>780</v>
      </c>
    </row>
    <row r="53" spans="1:29" ht="15" customHeight="1" x14ac:dyDescent="0.2">
      <c r="A53" s="309">
        <v>50</v>
      </c>
      <c r="B53" s="370"/>
      <c r="C53" s="372"/>
      <c r="D53" s="374"/>
      <c r="E53" s="207"/>
      <c r="F53" s="209"/>
      <c r="G53" s="209"/>
      <c r="H53" s="209"/>
      <c r="I53" s="209"/>
      <c r="J53" s="209"/>
      <c r="K53" s="210"/>
      <c r="L53" s="210"/>
      <c r="M53" s="209"/>
      <c r="N53" s="209"/>
      <c r="O53" s="209"/>
      <c r="P53" s="368"/>
      <c r="Q53" s="368"/>
      <c r="R53" s="368"/>
      <c r="S53" s="368"/>
      <c r="T53" s="368"/>
      <c r="U53" s="368"/>
      <c r="V53" s="211"/>
      <c r="W53" s="207"/>
      <c r="X53" s="212" t="s">
        <v>60</v>
      </c>
      <c r="Y53" s="210">
        <v>1</v>
      </c>
      <c r="Z53" s="210">
        <v>500</v>
      </c>
      <c r="AA53" s="314">
        <f t="shared" si="2"/>
        <v>500</v>
      </c>
      <c r="AB53" s="369" t="s">
        <v>20</v>
      </c>
      <c r="AC53" s="214" t="s">
        <v>780</v>
      </c>
    </row>
    <row r="54" spans="1:29" ht="25.5" x14ac:dyDescent="0.2">
      <c r="A54" s="309">
        <v>51</v>
      </c>
      <c r="B54" s="370" t="s">
        <v>875</v>
      </c>
      <c r="C54" s="313" t="s">
        <v>876</v>
      </c>
      <c r="D54" s="374"/>
      <c r="E54" s="207"/>
      <c r="F54" s="209"/>
      <c r="G54" s="209"/>
      <c r="H54" s="209"/>
      <c r="I54" s="209"/>
      <c r="J54" s="209"/>
      <c r="K54" s="210">
        <v>1</v>
      </c>
      <c r="L54" s="210">
        <v>500</v>
      </c>
      <c r="M54" s="209">
        <v>500</v>
      </c>
      <c r="N54" s="209">
        <v>1</v>
      </c>
      <c r="O54" s="209">
        <v>1</v>
      </c>
      <c r="P54" s="368"/>
      <c r="Q54" s="368"/>
      <c r="R54" s="368"/>
      <c r="S54" s="368"/>
      <c r="T54" s="368"/>
      <c r="U54" s="368"/>
      <c r="V54" s="376">
        <v>4</v>
      </c>
      <c r="W54" s="207"/>
      <c r="X54" s="212" t="s">
        <v>60</v>
      </c>
      <c r="Y54" s="210">
        <v>1</v>
      </c>
      <c r="Z54" s="210">
        <v>250</v>
      </c>
      <c r="AA54" s="314">
        <f t="shared" si="2"/>
        <v>250</v>
      </c>
      <c r="AB54" s="369" t="s">
        <v>20</v>
      </c>
      <c r="AC54" s="214" t="s">
        <v>780</v>
      </c>
    </row>
    <row r="55" spans="1:29" ht="25.5" x14ac:dyDescent="0.2">
      <c r="A55" s="309">
        <v>52</v>
      </c>
      <c r="B55" s="370" t="s">
        <v>877</v>
      </c>
      <c r="C55" s="313" t="s">
        <v>878</v>
      </c>
      <c r="D55" s="374"/>
      <c r="E55" s="207"/>
      <c r="F55" s="209"/>
      <c r="G55" s="209"/>
      <c r="H55" s="209"/>
      <c r="I55" s="209"/>
      <c r="J55" s="209"/>
      <c r="K55" s="210">
        <v>1</v>
      </c>
      <c r="L55" s="210">
        <v>500</v>
      </c>
      <c r="M55" s="209">
        <v>500</v>
      </c>
      <c r="N55" s="209">
        <v>1</v>
      </c>
      <c r="O55" s="209">
        <v>1</v>
      </c>
      <c r="P55" s="368"/>
      <c r="Q55" s="368"/>
      <c r="R55" s="368"/>
      <c r="S55" s="368"/>
      <c r="T55" s="368"/>
      <c r="U55" s="368"/>
      <c r="V55" s="211">
        <v>4</v>
      </c>
      <c r="W55" s="207"/>
      <c r="X55" s="212" t="s">
        <v>60</v>
      </c>
      <c r="Y55" s="210">
        <v>2</v>
      </c>
      <c r="Z55" s="210">
        <v>62.5</v>
      </c>
      <c r="AA55" s="314">
        <f t="shared" si="2"/>
        <v>125</v>
      </c>
      <c r="AB55" s="369" t="s">
        <v>20</v>
      </c>
      <c r="AC55" s="214" t="s">
        <v>780</v>
      </c>
    </row>
    <row r="56" spans="1:29" ht="25.5" x14ac:dyDescent="0.25">
      <c r="A56" s="309">
        <v>53</v>
      </c>
      <c r="B56" s="370" t="s">
        <v>879</v>
      </c>
      <c r="C56" s="313" t="s">
        <v>880</v>
      </c>
      <c r="D56" s="366" t="s">
        <v>1</v>
      </c>
      <c r="E56" s="366" t="s">
        <v>409</v>
      </c>
      <c r="F56" s="366">
        <v>1</v>
      </c>
      <c r="G56" s="210" t="s">
        <v>881</v>
      </c>
      <c r="H56" s="209">
        <f>2*7500+37500</f>
        <v>52500</v>
      </c>
      <c r="I56" s="209"/>
      <c r="J56" s="209"/>
      <c r="K56" s="210">
        <v>1</v>
      </c>
      <c r="L56" s="210" t="s">
        <v>882</v>
      </c>
      <c r="M56" s="209">
        <v>50000</v>
      </c>
      <c r="N56" s="209"/>
      <c r="O56" s="209"/>
      <c r="P56" s="368"/>
      <c r="Q56" s="368"/>
      <c r="R56" s="368"/>
      <c r="S56" s="368"/>
      <c r="T56" s="368"/>
      <c r="U56" s="368"/>
      <c r="V56" s="211"/>
      <c r="W56" s="207"/>
      <c r="X56" s="212" t="s">
        <v>60</v>
      </c>
      <c r="Y56" s="210">
        <v>1</v>
      </c>
      <c r="Z56" s="210">
        <v>500</v>
      </c>
      <c r="AA56" s="314">
        <f t="shared" si="2"/>
        <v>500</v>
      </c>
      <c r="AB56" s="369" t="s">
        <v>1</v>
      </c>
      <c r="AC56" s="214" t="s">
        <v>780</v>
      </c>
    </row>
    <row r="57" spans="1:29" ht="15" customHeight="1" x14ac:dyDescent="0.25">
      <c r="A57" s="309">
        <v>54</v>
      </c>
      <c r="B57" s="370"/>
      <c r="C57" s="313"/>
      <c r="D57" s="366" t="s">
        <v>1</v>
      </c>
      <c r="E57" s="366" t="s">
        <v>409</v>
      </c>
      <c r="F57" s="366"/>
      <c r="G57" s="210" t="s">
        <v>883</v>
      </c>
      <c r="H57" s="209"/>
      <c r="I57" s="209"/>
      <c r="J57" s="209"/>
      <c r="K57" s="210"/>
      <c r="L57" s="210" t="s">
        <v>884</v>
      </c>
      <c r="M57" s="209"/>
      <c r="N57" s="209"/>
      <c r="O57" s="209"/>
      <c r="P57" s="368"/>
      <c r="Q57" s="368"/>
      <c r="R57" s="368"/>
      <c r="S57" s="368"/>
      <c r="T57" s="368"/>
      <c r="U57" s="368"/>
      <c r="V57" s="211"/>
      <c r="W57" s="207"/>
      <c r="X57" s="212" t="s">
        <v>60</v>
      </c>
      <c r="Y57" s="210">
        <v>1</v>
      </c>
      <c r="Z57" s="210">
        <v>250</v>
      </c>
      <c r="AA57" s="314">
        <f t="shared" si="2"/>
        <v>250</v>
      </c>
      <c r="AB57" s="369" t="s">
        <v>1</v>
      </c>
      <c r="AC57" s="214" t="s">
        <v>780</v>
      </c>
    </row>
    <row r="58" spans="1:29" ht="15" customHeight="1" x14ac:dyDescent="0.25">
      <c r="A58" s="309">
        <v>55</v>
      </c>
      <c r="B58" s="370"/>
      <c r="C58" s="313"/>
      <c r="D58" s="366" t="s">
        <v>1</v>
      </c>
      <c r="E58" s="366" t="s">
        <v>409</v>
      </c>
      <c r="F58" s="366"/>
      <c r="G58" s="210"/>
      <c r="H58" s="209"/>
      <c r="I58" s="209"/>
      <c r="J58" s="209"/>
      <c r="K58" s="210"/>
      <c r="L58" s="210"/>
      <c r="M58" s="209"/>
      <c r="N58" s="209"/>
      <c r="O58" s="209"/>
      <c r="P58" s="368"/>
      <c r="Q58" s="368"/>
      <c r="R58" s="368"/>
      <c r="S58" s="368"/>
      <c r="T58" s="368"/>
      <c r="U58" s="368"/>
      <c r="V58" s="211"/>
      <c r="W58" s="207"/>
      <c r="X58" s="314" t="s">
        <v>60</v>
      </c>
      <c r="Y58" s="210">
        <v>1</v>
      </c>
      <c r="Z58" s="210">
        <v>1010</v>
      </c>
      <c r="AA58" s="314">
        <f t="shared" si="2"/>
        <v>1010</v>
      </c>
      <c r="AB58" s="369" t="s">
        <v>1</v>
      </c>
      <c r="AC58" s="214" t="s">
        <v>780</v>
      </c>
    </row>
    <row r="59" spans="1:29" ht="51" x14ac:dyDescent="0.25">
      <c r="A59" s="309">
        <v>56</v>
      </c>
      <c r="B59" s="370" t="s">
        <v>6213</v>
      </c>
      <c r="C59" s="313" t="s">
        <v>885</v>
      </c>
      <c r="D59" s="366" t="s">
        <v>236</v>
      </c>
      <c r="E59" s="207" t="s">
        <v>4</v>
      </c>
      <c r="F59" s="209">
        <v>1</v>
      </c>
      <c r="G59" s="209" t="s">
        <v>886</v>
      </c>
      <c r="H59" s="209">
        <f>6*4050+4*7080</f>
        <v>52620</v>
      </c>
      <c r="I59" s="209"/>
      <c r="J59" s="209"/>
      <c r="K59" s="210"/>
      <c r="L59" s="210"/>
      <c r="M59" s="209"/>
      <c r="N59" s="209"/>
      <c r="O59" s="209"/>
      <c r="P59" s="368"/>
      <c r="Q59" s="368"/>
      <c r="R59" s="368"/>
      <c r="S59" s="368"/>
      <c r="T59" s="368"/>
      <c r="U59" s="368"/>
      <c r="V59" s="211"/>
      <c r="W59" s="207"/>
      <c r="X59" s="377"/>
      <c r="Y59" s="377"/>
      <c r="Z59" s="377"/>
      <c r="AA59" s="314"/>
      <c r="AB59" s="213" t="s">
        <v>236</v>
      </c>
      <c r="AC59" s="214" t="s">
        <v>780</v>
      </c>
    </row>
    <row r="60" spans="1:29" ht="25.5" x14ac:dyDescent="0.2">
      <c r="A60" s="309">
        <v>57</v>
      </c>
      <c r="B60" s="370" t="s">
        <v>6214</v>
      </c>
      <c r="C60" s="378" t="s">
        <v>887</v>
      </c>
      <c r="D60" s="379" t="s">
        <v>236</v>
      </c>
      <c r="E60" s="380" t="s">
        <v>226</v>
      </c>
      <c r="F60" s="380">
        <v>1</v>
      </c>
      <c r="G60" s="381" t="s">
        <v>888</v>
      </c>
      <c r="H60" s="380">
        <v>6250</v>
      </c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3"/>
      <c r="Y60" s="383"/>
      <c r="Z60" s="383"/>
      <c r="AA60" s="314"/>
      <c r="AB60" s="382" t="s">
        <v>236</v>
      </c>
      <c r="AC60" s="214" t="s">
        <v>780</v>
      </c>
    </row>
    <row r="61" spans="1:29" ht="25.5" x14ac:dyDescent="0.25">
      <c r="A61" s="309">
        <v>58</v>
      </c>
      <c r="B61" s="370" t="s">
        <v>6215</v>
      </c>
      <c r="C61" s="378" t="s">
        <v>887</v>
      </c>
      <c r="D61" s="379" t="s">
        <v>236</v>
      </c>
      <c r="E61" s="380" t="s">
        <v>226</v>
      </c>
      <c r="F61" s="380">
        <v>1</v>
      </c>
      <c r="G61" s="380" t="s">
        <v>889</v>
      </c>
      <c r="H61" s="380">
        <v>12500</v>
      </c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14"/>
      <c r="AB61" s="384" t="s">
        <v>236</v>
      </c>
      <c r="AC61" s="214" t="s">
        <v>780</v>
      </c>
    </row>
    <row r="62" spans="1:29" ht="15" customHeight="1" x14ac:dyDescent="0.2">
      <c r="A62" s="309">
        <v>59</v>
      </c>
      <c r="B62" s="370" t="s">
        <v>6216</v>
      </c>
      <c r="C62" s="313" t="s">
        <v>890</v>
      </c>
      <c r="D62" s="374"/>
      <c r="E62" s="207"/>
      <c r="F62" s="209"/>
      <c r="G62" s="209"/>
      <c r="H62" s="209"/>
      <c r="I62" s="209">
        <v>220</v>
      </c>
      <c r="J62" s="209">
        <v>1</v>
      </c>
      <c r="K62" s="210"/>
      <c r="L62" s="210"/>
      <c r="M62" s="209"/>
      <c r="N62" s="209"/>
      <c r="O62" s="209"/>
      <c r="P62" s="368"/>
      <c r="Q62" s="368"/>
      <c r="R62" s="368"/>
      <c r="S62" s="368"/>
      <c r="T62" s="368"/>
      <c r="U62" s="368"/>
      <c r="V62" s="211"/>
      <c r="W62" s="207"/>
      <c r="X62" s="212"/>
      <c r="Y62" s="210"/>
      <c r="Z62" s="210"/>
      <c r="AA62" s="314"/>
      <c r="AB62" s="213" t="s">
        <v>43</v>
      </c>
      <c r="AC62" s="214" t="s">
        <v>780</v>
      </c>
    </row>
    <row r="63" spans="1:29" ht="15" customHeight="1" x14ac:dyDescent="0.2">
      <c r="A63" s="309">
        <v>60</v>
      </c>
      <c r="B63" s="370" t="s">
        <v>6217</v>
      </c>
      <c r="C63" s="313" t="s">
        <v>891</v>
      </c>
      <c r="D63" s="374"/>
      <c r="E63" s="207"/>
      <c r="F63" s="209"/>
      <c r="G63" s="209"/>
      <c r="H63" s="209"/>
      <c r="I63" s="209">
        <v>220</v>
      </c>
      <c r="J63" s="209">
        <v>1</v>
      </c>
      <c r="K63" s="210"/>
      <c r="L63" s="210"/>
      <c r="M63" s="209"/>
      <c r="N63" s="209"/>
      <c r="O63" s="209"/>
      <c r="P63" s="368"/>
      <c r="Q63" s="368"/>
      <c r="R63" s="368"/>
      <c r="S63" s="368"/>
      <c r="T63" s="368"/>
      <c r="U63" s="368"/>
      <c r="V63" s="211"/>
      <c r="W63" s="207"/>
      <c r="X63" s="212"/>
      <c r="Y63" s="210"/>
      <c r="Z63" s="210"/>
      <c r="AA63" s="314"/>
      <c r="AB63" s="213" t="s">
        <v>43</v>
      </c>
      <c r="AC63" s="214" t="s">
        <v>780</v>
      </c>
    </row>
    <row r="64" spans="1:29" ht="15" customHeight="1" x14ac:dyDescent="0.2">
      <c r="A64" s="309">
        <v>61</v>
      </c>
      <c r="B64" s="370" t="s">
        <v>6218</v>
      </c>
      <c r="C64" s="385" t="s">
        <v>892</v>
      </c>
      <c r="D64" s="386"/>
      <c r="E64" s="205"/>
      <c r="F64" s="206"/>
      <c r="G64" s="206"/>
      <c r="H64" s="206"/>
      <c r="I64" s="206">
        <v>220</v>
      </c>
      <c r="J64" s="206">
        <v>1</v>
      </c>
      <c r="K64" s="387"/>
      <c r="L64" s="387"/>
      <c r="M64" s="206"/>
      <c r="N64" s="206"/>
      <c r="O64" s="206"/>
      <c r="P64" s="388"/>
      <c r="Q64" s="388"/>
      <c r="R64" s="388"/>
      <c r="S64" s="388"/>
      <c r="T64" s="388"/>
      <c r="U64" s="388"/>
      <c r="V64" s="389"/>
      <c r="W64" s="205"/>
      <c r="X64" s="390"/>
      <c r="Y64" s="387"/>
      <c r="Z64" s="387"/>
      <c r="AA64" s="314"/>
      <c r="AB64" s="391" t="s">
        <v>43</v>
      </c>
      <c r="AC64" s="214" t="s">
        <v>780</v>
      </c>
    </row>
    <row r="65" spans="1:29" ht="36" x14ac:dyDescent="0.25">
      <c r="A65" s="309">
        <v>62</v>
      </c>
      <c r="B65" s="185" t="s">
        <v>783</v>
      </c>
      <c r="C65" s="186" t="s">
        <v>784</v>
      </c>
      <c r="D65" s="187" t="s">
        <v>1</v>
      </c>
      <c r="E65" s="187" t="s">
        <v>409</v>
      </c>
      <c r="F65" s="187">
        <v>1</v>
      </c>
      <c r="G65" s="187" t="s">
        <v>785</v>
      </c>
      <c r="H65" s="188">
        <v>15625</v>
      </c>
      <c r="I65" s="187"/>
      <c r="J65" s="187"/>
      <c r="K65" s="189">
        <v>1</v>
      </c>
      <c r="L65" s="187">
        <v>12500</v>
      </c>
      <c r="M65" s="188">
        <v>12500</v>
      </c>
      <c r="N65" s="187"/>
      <c r="O65" s="187"/>
      <c r="P65" s="190"/>
      <c r="Q65" s="190"/>
      <c r="R65" s="191"/>
      <c r="S65" s="191"/>
      <c r="T65" s="192"/>
      <c r="U65" s="192"/>
      <c r="V65" s="187"/>
      <c r="W65" s="187"/>
      <c r="X65" s="187" t="s">
        <v>2</v>
      </c>
      <c r="Y65" s="187">
        <v>1</v>
      </c>
      <c r="Z65" s="187">
        <v>630</v>
      </c>
      <c r="AA65" s="188">
        <v>630</v>
      </c>
      <c r="AB65" s="193" t="s">
        <v>1</v>
      </c>
      <c r="AC65" s="185" t="s">
        <v>780</v>
      </c>
    </row>
    <row r="66" spans="1:29" ht="15" customHeight="1" x14ac:dyDescent="0.25">
      <c r="A66" s="309">
        <v>63</v>
      </c>
      <c r="B66" s="185"/>
      <c r="C66" s="194"/>
      <c r="D66" s="195"/>
      <c r="E66" s="187"/>
      <c r="F66" s="187"/>
      <c r="G66" s="187"/>
      <c r="H66" s="188"/>
      <c r="I66" s="187"/>
      <c r="J66" s="187"/>
      <c r="K66" s="189"/>
      <c r="L66" s="187"/>
      <c r="M66" s="188"/>
      <c r="N66" s="187"/>
      <c r="O66" s="187"/>
      <c r="P66" s="190"/>
      <c r="Q66" s="190"/>
      <c r="R66" s="191"/>
      <c r="S66" s="191"/>
      <c r="T66" s="192"/>
      <c r="U66" s="192"/>
      <c r="V66" s="187"/>
      <c r="W66" s="187"/>
      <c r="X66" s="187" t="s">
        <v>2</v>
      </c>
      <c r="Y66" s="187">
        <v>1</v>
      </c>
      <c r="Z66" s="187">
        <v>1500</v>
      </c>
      <c r="AA66" s="188">
        <v>1500</v>
      </c>
      <c r="AB66" s="193" t="s">
        <v>1</v>
      </c>
      <c r="AC66" s="185" t="s">
        <v>780</v>
      </c>
    </row>
    <row r="67" spans="1:29" ht="36" x14ac:dyDescent="0.25">
      <c r="A67" s="309">
        <v>64</v>
      </c>
      <c r="B67" s="185" t="s">
        <v>786</v>
      </c>
      <c r="C67" s="186" t="s">
        <v>787</v>
      </c>
      <c r="D67" s="195"/>
      <c r="E67" s="187"/>
      <c r="F67" s="187"/>
      <c r="G67" s="187"/>
      <c r="H67" s="188"/>
      <c r="I67" s="187"/>
      <c r="J67" s="187"/>
      <c r="K67" s="196">
        <v>1</v>
      </c>
      <c r="L67" s="196">
        <v>630</v>
      </c>
      <c r="M67" s="188">
        <v>630</v>
      </c>
      <c r="N67" s="187">
        <v>1</v>
      </c>
      <c r="O67" s="187">
        <v>1</v>
      </c>
      <c r="P67" s="190"/>
      <c r="Q67" s="190"/>
      <c r="R67" s="191"/>
      <c r="S67" s="191"/>
      <c r="T67" s="192"/>
      <c r="U67" s="192"/>
      <c r="V67" s="187">
        <v>3</v>
      </c>
      <c r="W67" s="187"/>
      <c r="X67" s="187" t="s">
        <v>2</v>
      </c>
      <c r="Y67" s="196">
        <v>1</v>
      </c>
      <c r="Z67" s="196">
        <v>380</v>
      </c>
      <c r="AA67" s="188">
        <v>380</v>
      </c>
      <c r="AB67" s="193" t="s">
        <v>20</v>
      </c>
      <c r="AC67" s="185" t="s">
        <v>788</v>
      </c>
    </row>
    <row r="68" spans="1:29" ht="15" customHeight="1" x14ac:dyDescent="0.25">
      <c r="A68" s="309">
        <v>65</v>
      </c>
      <c r="B68" s="181"/>
      <c r="C68" s="194"/>
      <c r="D68" s="195"/>
      <c r="E68" s="181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0"/>
      <c r="Q68" s="190"/>
      <c r="R68" s="191"/>
      <c r="S68" s="191"/>
      <c r="T68" s="192"/>
      <c r="U68" s="192"/>
      <c r="V68" s="181"/>
      <c r="W68" s="181"/>
      <c r="X68" s="187" t="s">
        <v>2</v>
      </c>
      <c r="Y68" s="196">
        <v>1</v>
      </c>
      <c r="Z68" s="196">
        <v>180</v>
      </c>
      <c r="AA68" s="181">
        <v>180</v>
      </c>
      <c r="AB68" s="193" t="s">
        <v>20</v>
      </c>
      <c r="AC68" s="185" t="s">
        <v>788</v>
      </c>
    </row>
    <row r="69" spans="1:29" ht="24" x14ac:dyDescent="0.25">
      <c r="A69" s="309">
        <v>66</v>
      </c>
      <c r="B69" s="181" t="s">
        <v>789</v>
      </c>
      <c r="C69" s="198" t="s">
        <v>790</v>
      </c>
      <c r="D69" s="195"/>
      <c r="E69" s="181"/>
      <c r="F69" s="197"/>
      <c r="G69" s="197"/>
      <c r="H69" s="197"/>
      <c r="I69" s="197"/>
      <c r="J69" s="197"/>
      <c r="K69" s="196">
        <v>1</v>
      </c>
      <c r="L69" s="196">
        <v>500</v>
      </c>
      <c r="M69" s="197">
        <v>500</v>
      </c>
      <c r="N69" s="197">
        <v>1</v>
      </c>
      <c r="O69" s="197">
        <v>1</v>
      </c>
      <c r="P69" s="190"/>
      <c r="Q69" s="190"/>
      <c r="R69" s="191"/>
      <c r="S69" s="191"/>
      <c r="T69" s="192"/>
      <c r="U69" s="192"/>
      <c r="V69" s="199">
        <v>4</v>
      </c>
      <c r="W69" s="181"/>
      <c r="X69" s="187" t="s">
        <v>2</v>
      </c>
      <c r="Y69" s="196">
        <v>1</v>
      </c>
      <c r="Z69" s="196">
        <v>250</v>
      </c>
      <c r="AA69" s="181">
        <v>250</v>
      </c>
      <c r="AB69" s="193" t="s">
        <v>20</v>
      </c>
      <c r="AC69" s="200" t="s">
        <v>788</v>
      </c>
    </row>
    <row r="70" spans="1:29" ht="36" x14ac:dyDescent="0.25">
      <c r="A70" s="309">
        <v>67</v>
      </c>
      <c r="B70" s="181" t="s">
        <v>791</v>
      </c>
      <c r="C70" s="198" t="s">
        <v>792</v>
      </c>
      <c r="D70" s="195"/>
      <c r="E70" s="181"/>
      <c r="F70" s="197"/>
      <c r="G70" s="197"/>
      <c r="H70" s="197"/>
      <c r="I70" s="197"/>
      <c r="J70" s="197"/>
      <c r="K70" s="196">
        <v>1</v>
      </c>
      <c r="L70" s="196">
        <v>750</v>
      </c>
      <c r="M70" s="197">
        <v>750</v>
      </c>
      <c r="N70" s="197">
        <v>1</v>
      </c>
      <c r="O70" s="197">
        <v>1</v>
      </c>
      <c r="P70" s="190"/>
      <c r="Q70" s="190"/>
      <c r="R70" s="191"/>
      <c r="S70" s="191"/>
      <c r="T70" s="192"/>
      <c r="U70" s="192"/>
      <c r="V70" s="199">
        <v>4</v>
      </c>
      <c r="W70" s="181"/>
      <c r="X70" s="187" t="s">
        <v>2</v>
      </c>
      <c r="Y70" s="196">
        <v>2</v>
      </c>
      <c r="Z70" s="196">
        <v>62.5</v>
      </c>
      <c r="AA70" s="181">
        <f>2*62.5</f>
        <v>125</v>
      </c>
      <c r="AB70" s="193" t="s">
        <v>20</v>
      </c>
      <c r="AC70" s="200" t="s">
        <v>788</v>
      </c>
    </row>
    <row r="71" spans="1:29" ht="24" x14ac:dyDescent="0.25">
      <c r="A71" s="309">
        <v>68</v>
      </c>
      <c r="B71" s="181" t="s">
        <v>793</v>
      </c>
      <c r="C71" s="198" t="s">
        <v>794</v>
      </c>
      <c r="D71" s="195"/>
      <c r="E71" s="181"/>
      <c r="F71" s="197"/>
      <c r="G71" s="197"/>
      <c r="H71" s="197"/>
      <c r="I71" s="197"/>
      <c r="J71" s="197"/>
      <c r="K71" s="196">
        <v>1</v>
      </c>
      <c r="L71" s="196">
        <v>1250</v>
      </c>
      <c r="M71" s="197">
        <v>1250</v>
      </c>
      <c r="N71" s="197">
        <v>1</v>
      </c>
      <c r="O71" s="197">
        <v>1</v>
      </c>
      <c r="P71" s="190"/>
      <c r="Q71" s="190"/>
      <c r="R71" s="191"/>
      <c r="S71" s="191"/>
      <c r="T71" s="192"/>
      <c r="U71" s="192"/>
      <c r="V71" s="199">
        <v>4</v>
      </c>
      <c r="W71" s="181"/>
      <c r="X71" s="187" t="s">
        <v>2</v>
      </c>
      <c r="Y71" s="196">
        <v>1</v>
      </c>
      <c r="Z71" s="196">
        <v>500</v>
      </c>
      <c r="AA71" s="181">
        <v>500</v>
      </c>
      <c r="AB71" s="193" t="s">
        <v>20</v>
      </c>
      <c r="AC71" s="200" t="s">
        <v>788</v>
      </c>
    </row>
    <row r="72" spans="1:29" ht="36" x14ac:dyDescent="0.25">
      <c r="A72" s="309">
        <v>69</v>
      </c>
      <c r="B72" s="181" t="s">
        <v>795</v>
      </c>
      <c r="C72" s="198" t="s">
        <v>796</v>
      </c>
      <c r="D72" s="195"/>
      <c r="E72" s="181"/>
      <c r="F72" s="197"/>
      <c r="G72" s="197"/>
      <c r="H72" s="197"/>
      <c r="I72" s="197"/>
      <c r="J72" s="197"/>
      <c r="K72" s="196">
        <v>1</v>
      </c>
      <c r="L72" s="196">
        <v>1000</v>
      </c>
      <c r="M72" s="197">
        <v>1000</v>
      </c>
      <c r="N72" s="197">
        <v>1</v>
      </c>
      <c r="O72" s="197">
        <v>1</v>
      </c>
      <c r="P72" s="190"/>
      <c r="Q72" s="190"/>
      <c r="R72" s="191"/>
      <c r="S72" s="191"/>
      <c r="T72" s="192"/>
      <c r="U72" s="192"/>
      <c r="V72" s="199"/>
      <c r="W72" s="181"/>
      <c r="X72" s="187" t="s">
        <v>60</v>
      </c>
      <c r="Y72" s="196">
        <v>1</v>
      </c>
      <c r="Z72" s="196">
        <v>500</v>
      </c>
      <c r="AA72" s="181">
        <v>500</v>
      </c>
      <c r="AB72" s="193" t="s">
        <v>20</v>
      </c>
      <c r="AC72" s="200" t="s">
        <v>788</v>
      </c>
    </row>
    <row r="73" spans="1:29" x14ac:dyDescent="0.25">
      <c r="A73" s="309">
        <v>70</v>
      </c>
      <c r="B73" s="416" t="s">
        <v>6219</v>
      </c>
      <c r="C73" s="201" t="s">
        <v>797</v>
      </c>
      <c r="D73" s="195"/>
      <c r="E73" s="181"/>
      <c r="F73" s="197"/>
      <c r="G73" s="197"/>
      <c r="H73" s="197"/>
      <c r="I73" s="197">
        <v>220</v>
      </c>
      <c r="J73" s="197">
        <v>1</v>
      </c>
      <c r="K73" s="196"/>
      <c r="L73" s="196"/>
      <c r="M73" s="197"/>
      <c r="N73" s="197"/>
      <c r="O73" s="197"/>
      <c r="P73" s="190"/>
      <c r="Q73" s="190"/>
      <c r="R73" s="191"/>
      <c r="S73" s="191"/>
      <c r="T73" s="192"/>
      <c r="U73" s="192"/>
      <c r="V73" s="199"/>
      <c r="W73" s="181"/>
      <c r="X73" s="187"/>
      <c r="Y73" s="196"/>
      <c r="Z73" s="196"/>
      <c r="AA73" s="181"/>
      <c r="AB73" s="200" t="s">
        <v>43</v>
      </c>
      <c r="AC73" s="200" t="s">
        <v>788</v>
      </c>
    </row>
    <row r="74" spans="1:29" ht="24" x14ac:dyDescent="0.25">
      <c r="A74" s="309">
        <v>71</v>
      </c>
      <c r="B74" s="416" t="s">
        <v>6220</v>
      </c>
      <c r="C74" s="201" t="s">
        <v>798</v>
      </c>
      <c r="D74" s="195"/>
      <c r="E74" s="181"/>
      <c r="F74" s="197"/>
      <c r="G74" s="197"/>
      <c r="H74" s="197"/>
      <c r="I74" s="197">
        <v>220</v>
      </c>
      <c r="J74" s="197">
        <v>1</v>
      </c>
      <c r="K74" s="196"/>
      <c r="L74" s="196"/>
      <c r="M74" s="197"/>
      <c r="N74" s="197"/>
      <c r="O74" s="197"/>
      <c r="P74" s="202"/>
      <c r="Q74" s="202"/>
      <c r="R74" s="202"/>
      <c r="S74" s="202"/>
      <c r="T74" s="202"/>
      <c r="U74" s="202"/>
      <c r="V74" s="199"/>
      <c r="W74" s="181"/>
      <c r="X74" s="187"/>
      <c r="Y74" s="196"/>
      <c r="Z74" s="196"/>
      <c r="AA74" s="181"/>
      <c r="AB74" s="200" t="s">
        <v>43</v>
      </c>
      <c r="AC74" s="200" t="s">
        <v>788</v>
      </c>
    </row>
    <row r="75" spans="1:29" ht="24" x14ac:dyDescent="0.25">
      <c r="A75" s="309">
        <v>72</v>
      </c>
      <c r="B75" s="416" t="s">
        <v>6221</v>
      </c>
      <c r="C75" s="201" t="s">
        <v>799</v>
      </c>
      <c r="D75" s="195"/>
      <c r="E75" s="181"/>
      <c r="F75" s="197"/>
      <c r="G75" s="197"/>
      <c r="H75" s="197"/>
      <c r="I75" s="197">
        <v>220</v>
      </c>
      <c r="J75" s="197">
        <v>1</v>
      </c>
      <c r="K75" s="196"/>
      <c r="L75" s="196"/>
      <c r="M75" s="197"/>
      <c r="N75" s="197"/>
      <c r="O75" s="197"/>
      <c r="P75" s="202"/>
      <c r="Q75" s="202"/>
      <c r="R75" s="202"/>
      <c r="S75" s="202"/>
      <c r="T75" s="202"/>
      <c r="U75" s="202"/>
      <c r="V75" s="199"/>
      <c r="W75" s="181"/>
      <c r="X75" s="187"/>
      <c r="Y75" s="196"/>
      <c r="Z75" s="196"/>
      <c r="AA75" s="181"/>
      <c r="AB75" s="200" t="s">
        <v>43</v>
      </c>
      <c r="AC75" s="200" t="s">
        <v>788</v>
      </c>
    </row>
    <row r="76" spans="1:29" x14ac:dyDescent="0.2">
      <c r="A76" s="309">
        <v>73</v>
      </c>
      <c r="B76" s="416" t="s">
        <v>6222</v>
      </c>
      <c r="C76" s="201" t="s">
        <v>800</v>
      </c>
      <c r="D76" s="203"/>
      <c r="E76" s="181"/>
      <c r="F76" s="197"/>
      <c r="G76" s="197"/>
      <c r="H76" s="197"/>
      <c r="I76" s="197">
        <v>220</v>
      </c>
      <c r="J76" s="197">
        <v>1</v>
      </c>
      <c r="K76" s="196"/>
      <c r="L76" s="196"/>
      <c r="M76" s="197"/>
      <c r="N76" s="197"/>
      <c r="O76" s="197"/>
      <c r="P76" s="192"/>
      <c r="Q76" s="192"/>
      <c r="R76" s="192"/>
      <c r="S76" s="192"/>
      <c r="T76" s="192"/>
      <c r="U76" s="192"/>
      <c r="V76" s="199"/>
      <c r="W76" s="181"/>
      <c r="X76" s="187"/>
      <c r="Y76" s="196"/>
      <c r="Z76" s="196"/>
      <c r="AA76" s="181"/>
      <c r="AB76" s="200" t="s">
        <v>43</v>
      </c>
      <c r="AC76" s="200" t="s">
        <v>788</v>
      </c>
    </row>
    <row r="77" spans="1:29" ht="15" customHeight="1" thickBot="1" x14ac:dyDescent="0.3">
      <c r="A77" s="328">
        <v>74</v>
      </c>
      <c r="B77" s="183" t="s">
        <v>6223</v>
      </c>
      <c r="C77" s="182" t="s">
        <v>779</v>
      </c>
      <c r="D77" s="407"/>
      <c r="E77" s="408"/>
      <c r="F77" s="409"/>
      <c r="G77" s="409"/>
      <c r="H77" s="409"/>
      <c r="I77" s="410">
        <v>220</v>
      </c>
      <c r="J77" s="410">
        <v>1</v>
      </c>
      <c r="K77" s="409"/>
      <c r="L77" s="409"/>
      <c r="M77" s="409"/>
      <c r="N77" s="409"/>
      <c r="O77" s="409"/>
      <c r="P77" s="409"/>
      <c r="Q77" s="409"/>
      <c r="R77" s="408"/>
      <c r="S77" s="408"/>
      <c r="T77" s="315"/>
      <c r="U77" s="315"/>
      <c r="V77" s="315"/>
      <c r="W77" s="408"/>
      <c r="X77" s="408"/>
      <c r="Y77" s="408"/>
      <c r="Z77" s="408"/>
      <c r="AA77" s="408"/>
      <c r="AB77" s="411" t="s">
        <v>43</v>
      </c>
      <c r="AC77" s="411" t="s">
        <v>780</v>
      </c>
    </row>
    <row r="78" spans="1:29" ht="15" customHeight="1" thickBot="1" x14ac:dyDescent="0.3">
      <c r="A78" s="412"/>
      <c r="B78" s="413"/>
      <c r="C78" s="414"/>
      <c r="D78" s="413"/>
      <c r="E78" s="413"/>
      <c r="F78" s="413">
        <f>SUBTOTAL(9,F4:F77)</f>
        <v>13</v>
      </c>
      <c r="G78" s="413"/>
      <c r="H78" s="413"/>
      <c r="I78" s="413"/>
      <c r="J78" s="413">
        <f t="shared" ref="J78:AA78" si="3">SUBTOTAL(9,J4:J77)</f>
        <v>13</v>
      </c>
      <c r="K78" s="413">
        <f t="shared" si="3"/>
        <v>32</v>
      </c>
      <c r="L78" s="413"/>
      <c r="M78" s="413">
        <f t="shared" si="3"/>
        <v>440760</v>
      </c>
      <c r="N78" s="413">
        <f t="shared" si="3"/>
        <v>17</v>
      </c>
      <c r="O78" s="413">
        <f t="shared" si="3"/>
        <v>60</v>
      </c>
      <c r="P78" s="413">
        <f t="shared" si="3"/>
        <v>0</v>
      </c>
      <c r="Q78" s="413">
        <f t="shared" si="3"/>
        <v>0</v>
      </c>
      <c r="R78" s="413">
        <f t="shared" si="3"/>
        <v>0</v>
      </c>
      <c r="S78" s="413">
        <f t="shared" si="3"/>
        <v>12</v>
      </c>
      <c r="T78" s="413">
        <f t="shared" si="3"/>
        <v>5</v>
      </c>
      <c r="U78" s="413">
        <f t="shared" si="3"/>
        <v>0</v>
      </c>
      <c r="V78" s="413">
        <f t="shared" si="3"/>
        <v>214</v>
      </c>
      <c r="W78" s="413">
        <f t="shared" si="3"/>
        <v>28</v>
      </c>
      <c r="X78" s="413">
        <f t="shared" si="3"/>
        <v>0</v>
      </c>
      <c r="Y78" s="413">
        <f t="shared" si="3"/>
        <v>71</v>
      </c>
      <c r="Z78" s="413"/>
      <c r="AA78" s="413">
        <f t="shared" si="3"/>
        <v>65686.179999999993</v>
      </c>
      <c r="AB78" s="413"/>
      <c r="AC78" s="415"/>
    </row>
  </sheetData>
  <autoFilter ref="A3:AC77"/>
  <mergeCells count="14">
    <mergeCell ref="T2:T3"/>
    <mergeCell ref="U2:U3"/>
    <mergeCell ref="V2:W2"/>
    <mergeCell ref="X2:AA2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</mergeCells>
  <pageMargins left="0.7" right="0.7" top="0.75" bottom="0.75" header="0.3" footer="0.3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0"/>
  <sheetViews>
    <sheetView zoomScale="80" zoomScaleNormal="80" workbookViewId="0">
      <pane ySplit="3" topLeftCell="A418" activePane="bottomLeft" state="frozen"/>
      <selection pane="bottomLeft" activeCell="Z235" sqref="Z235"/>
    </sheetView>
  </sheetViews>
  <sheetFormatPr defaultColWidth="15.140625" defaultRowHeight="15" customHeight="1" x14ac:dyDescent="0.25"/>
  <cols>
    <col min="1" max="1" width="5.42578125" style="1" customWidth="1"/>
    <col min="2" max="2" width="9.85546875" style="2" customWidth="1"/>
    <col min="3" max="3" width="43.5703125" style="1" customWidth="1"/>
    <col min="4" max="4" width="10.140625" style="1" customWidth="1"/>
    <col min="5" max="5" width="7.42578125" style="1" customWidth="1"/>
    <col min="6" max="6" width="5.140625" style="1" customWidth="1"/>
    <col min="7" max="7" width="9.7109375" style="1" customWidth="1"/>
    <col min="8" max="8" width="8.85546875" style="1" customWidth="1"/>
    <col min="9" max="9" width="6.28515625" style="1" customWidth="1"/>
    <col min="10" max="10" width="5.140625" style="1" customWidth="1"/>
    <col min="11" max="11" width="7.42578125" style="1" customWidth="1"/>
    <col min="12" max="12" width="14.140625" style="1" customWidth="1"/>
    <col min="13" max="13" width="8.85546875" style="1" customWidth="1"/>
    <col min="14" max="14" width="5.42578125" style="1" customWidth="1"/>
    <col min="15" max="15" width="4.5703125" style="1" customWidth="1"/>
    <col min="16" max="16" width="4.7109375" style="1" customWidth="1"/>
    <col min="17" max="17" width="4.42578125" style="1" customWidth="1"/>
    <col min="18" max="18" width="4.140625" style="1" customWidth="1"/>
    <col min="19" max="19" width="3.5703125" style="1" customWidth="1"/>
    <col min="20" max="20" width="4.7109375" style="1" customWidth="1"/>
    <col min="21" max="21" width="4" style="1" customWidth="1"/>
    <col min="22" max="22" width="9.5703125" style="1" customWidth="1"/>
    <col min="23" max="23" width="7.7109375" style="1" customWidth="1"/>
    <col min="24" max="24" width="8.85546875" style="1" bestFit="1" customWidth="1"/>
    <col min="25" max="25" width="5.28515625" style="1" customWidth="1"/>
    <col min="26" max="26" width="9.5703125" style="1" customWidth="1"/>
    <col min="27" max="27" width="10.5703125" style="1" customWidth="1"/>
    <col min="28" max="28" width="12" style="1" customWidth="1"/>
    <col min="29" max="29" width="8.7109375" style="1" customWidth="1"/>
    <col min="30" max="30" width="18.28515625" style="1" customWidth="1"/>
    <col min="31" max="16384" width="15.140625" style="1"/>
  </cols>
  <sheetData>
    <row r="1" spans="1:30" ht="18.75" customHeight="1" x14ac:dyDescent="0.25">
      <c r="A1" s="426" t="s">
        <v>778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8"/>
      <c r="AC1" s="428"/>
      <c r="AD1" s="180"/>
    </row>
    <row r="2" spans="1:30" s="2" customFormat="1" ht="58.5" customHeight="1" x14ac:dyDescent="0.25">
      <c r="A2" s="429" t="s">
        <v>777</v>
      </c>
      <c r="B2" s="429" t="s">
        <v>776</v>
      </c>
      <c r="C2" s="429" t="s">
        <v>775</v>
      </c>
      <c r="D2" s="429" t="s">
        <v>774</v>
      </c>
      <c r="E2" s="429"/>
      <c r="F2" s="429"/>
      <c r="G2" s="429"/>
      <c r="H2" s="429"/>
      <c r="I2" s="429" t="s">
        <v>773</v>
      </c>
      <c r="J2" s="429"/>
      <c r="K2" s="429" t="s">
        <v>758</v>
      </c>
      <c r="L2" s="427"/>
      <c r="M2" s="427"/>
      <c r="N2" s="429" t="s">
        <v>772</v>
      </c>
      <c r="O2" s="427"/>
      <c r="P2" s="429" t="s">
        <v>771</v>
      </c>
      <c r="Q2" s="427"/>
      <c r="R2" s="430" t="s">
        <v>770</v>
      </c>
      <c r="S2" s="427"/>
      <c r="T2" s="430" t="s">
        <v>769</v>
      </c>
      <c r="U2" s="430" t="s">
        <v>768</v>
      </c>
      <c r="V2" s="430" t="s">
        <v>767</v>
      </c>
      <c r="W2" s="427"/>
      <c r="X2" s="429" t="s">
        <v>766</v>
      </c>
      <c r="Y2" s="429"/>
      <c r="Z2" s="429"/>
      <c r="AA2" s="429"/>
      <c r="AB2" s="179" t="s">
        <v>765</v>
      </c>
      <c r="AC2" s="431" t="s">
        <v>6178</v>
      </c>
      <c r="AD2" s="424" t="s">
        <v>763</v>
      </c>
    </row>
    <row r="3" spans="1:30" s="2" customFormat="1" ht="82.5" customHeight="1" x14ac:dyDescent="0.25">
      <c r="A3" s="429"/>
      <c r="B3" s="429"/>
      <c r="C3" s="429"/>
      <c r="D3" s="177" t="s">
        <v>762</v>
      </c>
      <c r="E3" s="177" t="s">
        <v>761</v>
      </c>
      <c r="F3" s="177" t="s">
        <v>750</v>
      </c>
      <c r="G3" s="177" t="s">
        <v>749</v>
      </c>
      <c r="H3" s="177" t="s">
        <v>748</v>
      </c>
      <c r="I3" s="177" t="s">
        <v>760</v>
      </c>
      <c r="J3" s="177" t="s">
        <v>759</v>
      </c>
      <c r="K3" s="175" t="s">
        <v>758</v>
      </c>
      <c r="L3" s="175" t="s">
        <v>749</v>
      </c>
      <c r="M3" s="175" t="s">
        <v>748</v>
      </c>
      <c r="N3" s="175" t="s">
        <v>757</v>
      </c>
      <c r="O3" s="175" t="s">
        <v>756</v>
      </c>
      <c r="P3" s="175" t="s">
        <v>757</v>
      </c>
      <c r="Q3" s="175" t="s">
        <v>756</v>
      </c>
      <c r="R3" s="175" t="s">
        <v>755</v>
      </c>
      <c r="S3" s="175" t="s">
        <v>754</v>
      </c>
      <c r="T3" s="430"/>
      <c r="U3" s="430"/>
      <c r="V3" s="176" t="s">
        <v>753</v>
      </c>
      <c r="W3" s="176" t="s">
        <v>752</v>
      </c>
      <c r="X3" s="175" t="s">
        <v>751</v>
      </c>
      <c r="Y3" s="175" t="s">
        <v>750</v>
      </c>
      <c r="Z3" s="175" t="s">
        <v>749</v>
      </c>
      <c r="AA3" s="175" t="s">
        <v>748</v>
      </c>
      <c r="AB3" s="175" t="s">
        <v>747</v>
      </c>
      <c r="AC3" s="432"/>
      <c r="AD3" s="425"/>
    </row>
    <row r="4" spans="1:30" ht="45" x14ac:dyDescent="0.25">
      <c r="A4" s="58">
        <v>1</v>
      </c>
      <c r="B4" s="55" t="s">
        <v>745</v>
      </c>
      <c r="C4" s="87" t="s">
        <v>744</v>
      </c>
      <c r="D4" s="137"/>
      <c r="E4" s="84"/>
      <c r="F4" s="84"/>
      <c r="G4" s="84"/>
      <c r="H4" s="84"/>
      <c r="I4" s="172"/>
      <c r="J4" s="172"/>
      <c r="K4" s="173">
        <v>1</v>
      </c>
      <c r="L4" s="84" t="s">
        <v>743</v>
      </c>
      <c r="M4" s="50">
        <f>2*1250+2*800</f>
        <v>4100</v>
      </c>
      <c r="N4" s="84"/>
      <c r="O4" s="84"/>
      <c r="P4" s="172"/>
      <c r="Q4" s="172"/>
      <c r="R4" s="171"/>
      <c r="S4" s="171"/>
      <c r="T4" s="84"/>
      <c r="U4" s="171"/>
      <c r="V4" s="84"/>
      <c r="W4" s="112"/>
      <c r="X4" s="52" t="s">
        <v>2</v>
      </c>
      <c r="Y4" s="84">
        <v>2</v>
      </c>
      <c r="Z4" s="84">
        <v>625</v>
      </c>
      <c r="AA4" s="52">
        <f t="shared" ref="AA4:AA11" si="0">Z4*Y4</f>
        <v>1250</v>
      </c>
      <c r="AB4" s="53" t="s">
        <v>20</v>
      </c>
      <c r="AC4" s="174" t="s">
        <v>6185</v>
      </c>
      <c r="AD4" s="83" t="s">
        <v>742</v>
      </c>
    </row>
    <row r="5" spans="1:30" ht="15.75" x14ac:dyDescent="0.25">
      <c r="A5" s="58">
        <v>2</v>
      </c>
      <c r="B5" s="116"/>
      <c r="C5" s="87"/>
      <c r="D5" s="137"/>
      <c r="E5" s="84"/>
      <c r="F5" s="84"/>
      <c r="G5" s="84"/>
      <c r="H5" s="84"/>
      <c r="I5" s="172"/>
      <c r="J5" s="172"/>
      <c r="K5" s="173"/>
      <c r="L5" s="84"/>
      <c r="M5" s="51"/>
      <c r="N5" s="84"/>
      <c r="O5" s="84"/>
      <c r="P5" s="172"/>
      <c r="Q5" s="172"/>
      <c r="R5" s="171"/>
      <c r="S5" s="171"/>
      <c r="T5" s="84"/>
      <c r="U5" s="171"/>
      <c r="V5" s="84"/>
      <c r="W5" s="112"/>
      <c r="X5" s="52" t="s">
        <v>60</v>
      </c>
      <c r="Y5" s="84">
        <v>1</v>
      </c>
      <c r="Z5" s="84">
        <v>600</v>
      </c>
      <c r="AA5" s="52">
        <f t="shared" si="0"/>
        <v>600</v>
      </c>
      <c r="AB5" s="53" t="s">
        <v>20</v>
      </c>
      <c r="AC5" s="174" t="s">
        <v>6185</v>
      </c>
      <c r="AD5" s="83" t="s">
        <v>742</v>
      </c>
    </row>
    <row r="6" spans="1:30" ht="15.75" x14ac:dyDescent="0.25">
      <c r="A6" s="58">
        <v>3</v>
      </c>
      <c r="B6" s="92"/>
      <c r="C6" s="87"/>
      <c r="D6" s="137"/>
      <c r="E6" s="84"/>
      <c r="F6" s="84"/>
      <c r="G6" s="84"/>
      <c r="H6" s="84"/>
      <c r="I6" s="172"/>
      <c r="J6" s="172"/>
      <c r="K6" s="173"/>
      <c r="L6" s="84"/>
      <c r="M6" s="51"/>
      <c r="N6" s="84"/>
      <c r="O6" s="84"/>
      <c r="P6" s="172"/>
      <c r="Q6" s="172"/>
      <c r="R6" s="171"/>
      <c r="S6" s="171"/>
      <c r="T6" s="84"/>
      <c r="U6" s="171"/>
      <c r="V6" s="84"/>
      <c r="W6" s="112"/>
      <c r="X6" s="52" t="s">
        <v>60</v>
      </c>
      <c r="Y6" s="84">
        <v>3</v>
      </c>
      <c r="Z6" s="84">
        <v>380</v>
      </c>
      <c r="AA6" s="52">
        <f t="shared" si="0"/>
        <v>1140</v>
      </c>
      <c r="AB6" s="53" t="s">
        <v>20</v>
      </c>
      <c r="AC6" s="174" t="s">
        <v>6185</v>
      </c>
      <c r="AD6" s="83" t="s">
        <v>742</v>
      </c>
    </row>
    <row r="7" spans="1:30" ht="15.75" x14ac:dyDescent="0.25">
      <c r="A7" s="58">
        <v>4</v>
      </c>
      <c r="B7" s="92"/>
      <c r="C7" s="87"/>
      <c r="D7" s="137"/>
      <c r="E7" s="84"/>
      <c r="F7" s="84"/>
      <c r="G7" s="84"/>
      <c r="H7" s="84"/>
      <c r="I7" s="172"/>
      <c r="J7" s="172"/>
      <c r="K7" s="173"/>
      <c r="L7" s="84"/>
      <c r="M7" s="51"/>
      <c r="N7" s="84"/>
      <c r="O7" s="84"/>
      <c r="P7" s="172"/>
      <c r="Q7" s="172"/>
      <c r="R7" s="171"/>
      <c r="S7" s="171"/>
      <c r="T7" s="84"/>
      <c r="U7" s="171"/>
      <c r="V7" s="84"/>
      <c r="W7" s="112"/>
      <c r="X7" s="52" t="s">
        <v>60</v>
      </c>
      <c r="Y7" s="84">
        <v>1</v>
      </c>
      <c r="Z7" s="84">
        <v>250</v>
      </c>
      <c r="AA7" s="52">
        <f t="shared" si="0"/>
        <v>250</v>
      </c>
      <c r="AB7" s="53" t="s">
        <v>20</v>
      </c>
      <c r="AC7" s="174" t="s">
        <v>6185</v>
      </c>
      <c r="AD7" s="83" t="s">
        <v>742</v>
      </c>
    </row>
    <row r="8" spans="1:30" ht="15.75" x14ac:dyDescent="0.25">
      <c r="A8" s="58">
        <v>5</v>
      </c>
      <c r="B8" s="116"/>
      <c r="C8" s="87"/>
      <c r="D8" s="137"/>
      <c r="E8" s="84"/>
      <c r="F8" s="84"/>
      <c r="G8" s="84"/>
      <c r="H8" s="84"/>
      <c r="I8" s="172"/>
      <c r="J8" s="172"/>
      <c r="K8" s="173"/>
      <c r="L8" s="84"/>
      <c r="M8" s="51"/>
      <c r="N8" s="84"/>
      <c r="O8" s="84"/>
      <c r="P8" s="172"/>
      <c r="Q8" s="172"/>
      <c r="R8" s="171"/>
      <c r="S8" s="171"/>
      <c r="T8" s="84"/>
      <c r="U8" s="171"/>
      <c r="V8" s="84"/>
      <c r="W8" s="112"/>
      <c r="X8" s="52" t="s">
        <v>60</v>
      </c>
      <c r="Y8" s="84">
        <v>1</v>
      </c>
      <c r="Z8" s="84">
        <v>65</v>
      </c>
      <c r="AA8" s="52">
        <f t="shared" si="0"/>
        <v>65</v>
      </c>
      <c r="AB8" s="53" t="s">
        <v>20</v>
      </c>
      <c r="AC8" s="174" t="s">
        <v>6185</v>
      </c>
      <c r="AD8" s="83" t="s">
        <v>742</v>
      </c>
    </row>
    <row r="9" spans="1:30" ht="15.75" x14ac:dyDescent="0.25">
      <c r="A9" s="58">
        <v>6</v>
      </c>
      <c r="B9" s="116"/>
      <c r="C9" s="87"/>
      <c r="D9" s="137"/>
      <c r="E9" s="84"/>
      <c r="F9" s="84"/>
      <c r="G9" s="84"/>
      <c r="H9" s="84"/>
      <c r="I9" s="172"/>
      <c r="J9" s="172"/>
      <c r="K9" s="173"/>
      <c r="L9" s="84"/>
      <c r="M9" s="51"/>
      <c r="N9" s="84"/>
      <c r="O9" s="84"/>
      <c r="P9" s="172"/>
      <c r="Q9" s="172"/>
      <c r="R9" s="171"/>
      <c r="S9" s="171"/>
      <c r="T9" s="84"/>
      <c r="U9" s="171"/>
      <c r="V9" s="84"/>
      <c r="W9" s="112"/>
      <c r="X9" s="52" t="s">
        <v>226</v>
      </c>
      <c r="Y9" s="84">
        <v>1</v>
      </c>
      <c r="Z9" s="84">
        <v>48.8</v>
      </c>
      <c r="AA9" s="52">
        <f t="shared" si="0"/>
        <v>48.8</v>
      </c>
      <c r="AB9" s="53" t="s">
        <v>20</v>
      </c>
      <c r="AC9" s="174" t="s">
        <v>6185</v>
      </c>
      <c r="AD9" s="83" t="s">
        <v>742</v>
      </c>
    </row>
    <row r="10" spans="1:30" ht="52.5" customHeight="1" x14ac:dyDescent="0.25">
      <c r="A10" s="58">
        <v>7</v>
      </c>
      <c r="B10" s="55" t="s">
        <v>741</v>
      </c>
      <c r="C10" s="87" t="s">
        <v>740</v>
      </c>
      <c r="D10" s="137"/>
      <c r="E10" s="84"/>
      <c r="F10" s="84"/>
      <c r="G10" s="84"/>
      <c r="H10" s="84"/>
      <c r="I10" s="172"/>
      <c r="J10" s="172"/>
      <c r="K10" s="173">
        <v>1</v>
      </c>
      <c r="L10" s="84" t="s">
        <v>739</v>
      </c>
      <c r="M10" s="51">
        <v>5000</v>
      </c>
      <c r="N10" s="84">
        <v>1</v>
      </c>
      <c r="O10" s="84">
        <v>1</v>
      </c>
      <c r="P10" s="172"/>
      <c r="Q10" s="172"/>
      <c r="R10" s="171"/>
      <c r="S10" s="171"/>
      <c r="T10" s="84"/>
      <c r="U10" s="171"/>
      <c r="V10" s="84">
        <v>3</v>
      </c>
      <c r="W10" s="112"/>
      <c r="X10" s="52" t="s">
        <v>60</v>
      </c>
      <c r="Y10" s="52">
        <v>3</v>
      </c>
      <c r="Z10" s="52">
        <v>1010</v>
      </c>
      <c r="AA10" s="52">
        <f t="shared" si="0"/>
        <v>3030</v>
      </c>
      <c r="AB10" s="53" t="s">
        <v>20</v>
      </c>
      <c r="AC10" s="174" t="s">
        <v>6185</v>
      </c>
      <c r="AD10" s="83" t="s">
        <v>0</v>
      </c>
    </row>
    <row r="11" spans="1:30" ht="15.75" x14ac:dyDescent="0.25">
      <c r="A11" s="58">
        <v>8</v>
      </c>
      <c r="B11" s="116"/>
      <c r="C11" s="87"/>
      <c r="D11" s="137"/>
      <c r="E11" s="84"/>
      <c r="F11" s="84"/>
      <c r="G11" s="84"/>
      <c r="H11" s="84"/>
      <c r="I11" s="172"/>
      <c r="J11" s="172"/>
      <c r="K11" s="173"/>
      <c r="L11" s="84"/>
      <c r="M11" s="51"/>
      <c r="N11" s="84"/>
      <c r="O11" s="84"/>
      <c r="P11" s="172"/>
      <c r="Q11" s="172"/>
      <c r="R11" s="171"/>
      <c r="S11" s="171"/>
      <c r="T11" s="84"/>
      <c r="U11" s="171"/>
      <c r="V11" s="84"/>
      <c r="W11" s="112"/>
      <c r="X11" s="52" t="s">
        <v>60</v>
      </c>
      <c r="Y11" s="52">
        <v>2</v>
      </c>
      <c r="Z11" s="52">
        <v>500</v>
      </c>
      <c r="AA11" s="52">
        <f t="shared" si="0"/>
        <v>1000</v>
      </c>
      <c r="AB11" s="53" t="s">
        <v>20</v>
      </c>
      <c r="AC11" s="174" t="s">
        <v>6185</v>
      </c>
      <c r="AD11" s="83" t="s">
        <v>0</v>
      </c>
    </row>
    <row r="12" spans="1:30" ht="39.75" customHeight="1" x14ac:dyDescent="0.25">
      <c r="A12" s="58">
        <v>9</v>
      </c>
      <c r="B12" s="55" t="s">
        <v>738</v>
      </c>
      <c r="C12" s="87" t="s">
        <v>737</v>
      </c>
      <c r="D12" s="137"/>
      <c r="E12" s="84"/>
      <c r="F12" s="84"/>
      <c r="G12" s="84"/>
      <c r="H12" s="84"/>
      <c r="I12" s="172"/>
      <c r="J12" s="172"/>
      <c r="K12" s="173">
        <v>1</v>
      </c>
      <c r="L12" s="84" t="s">
        <v>736</v>
      </c>
      <c r="M12" s="51">
        <v>3400</v>
      </c>
      <c r="N12" s="84"/>
      <c r="O12" s="84"/>
      <c r="P12" s="172"/>
      <c r="Q12" s="172"/>
      <c r="R12" s="171"/>
      <c r="S12" s="171"/>
      <c r="T12" s="84"/>
      <c r="U12" s="171"/>
      <c r="V12" s="84"/>
      <c r="W12" s="112"/>
      <c r="X12" s="52"/>
      <c r="Y12" s="84"/>
      <c r="Z12" s="84"/>
      <c r="AA12" s="52"/>
      <c r="AB12" s="53" t="s">
        <v>20</v>
      </c>
      <c r="AC12" s="174" t="s">
        <v>6185</v>
      </c>
      <c r="AD12" s="83" t="s">
        <v>15</v>
      </c>
    </row>
    <row r="13" spans="1:30" ht="38.25" customHeight="1" x14ac:dyDescent="0.25">
      <c r="A13" s="58">
        <v>10</v>
      </c>
      <c r="B13" s="55" t="s">
        <v>735</v>
      </c>
      <c r="C13" s="87" t="s">
        <v>734</v>
      </c>
      <c r="D13" s="137"/>
      <c r="E13" s="84"/>
      <c r="F13" s="84"/>
      <c r="G13" s="84"/>
      <c r="H13" s="84"/>
      <c r="I13" s="172"/>
      <c r="J13" s="172"/>
      <c r="K13" s="173">
        <v>1</v>
      </c>
      <c r="L13" s="84" t="s">
        <v>692</v>
      </c>
      <c r="M13" s="51">
        <v>500</v>
      </c>
      <c r="N13" s="84">
        <v>1</v>
      </c>
      <c r="O13" s="84">
        <v>1</v>
      </c>
      <c r="P13" s="172"/>
      <c r="Q13" s="172"/>
      <c r="R13" s="171"/>
      <c r="S13" s="171"/>
      <c r="T13" s="84"/>
      <c r="U13" s="172"/>
      <c r="V13" s="84">
        <v>2</v>
      </c>
      <c r="W13" s="112"/>
      <c r="X13" s="52" t="s">
        <v>60</v>
      </c>
      <c r="Y13" s="84">
        <v>1</v>
      </c>
      <c r="Z13" s="84">
        <v>320</v>
      </c>
      <c r="AA13" s="52">
        <f>Z13*Y13</f>
        <v>320</v>
      </c>
      <c r="AB13" s="53" t="s">
        <v>20</v>
      </c>
      <c r="AC13" s="174" t="s">
        <v>6185</v>
      </c>
      <c r="AD13" s="83" t="s">
        <v>15</v>
      </c>
    </row>
    <row r="14" spans="1:30" ht="15.75" x14ac:dyDescent="0.25">
      <c r="A14" s="58">
        <v>11</v>
      </c>
      <c r="B14" s="116"/>
      <c r="C14" s="87"/>
      <c r="D14" s="137"/>
      <c r="E14" s="84"/>
      <c r="F14" s="84"/>
      <c r="G14" s="84"/>
      <c r="H14" s="84"/>
      <c r="I14" s="172"/>
      <c r="J14" s="172"/>
      <c r="K14" s="173"/>
      <c r="L14" s="84"/>
      <c r="M14" s="51"/>
      <c r="N14" s="84"/>
      <c r="O14" s="84"/>
      <c r="P14" s="172"/>
      <c r="Q14" s="172"/>
      <c r="R14" s="171"/>
      <c r="S14" s="171"/>
      <c r="T14" s="84"/>
      <c r="U14" s="172"/>
      <c r="V14" s="84"/>
      <c r="W14" s="112"/>
      <c r="X14" s="52" t="s">
        <v>60</v>
      </c>
      <c r="Y14" s="84">
        <v>1</v>
      </c>
      <c r="Z14" s="84">
        <v>160</v>
      </c>
      <c r="AA14" s="52">
        <f>Z14*Y14</f>
        <v>160</v>
      </c>
      <c r="AB14" s="53" t="s">
        <v>20</v>
      </c>
      <c r="AC14" s="174" t="s">
        <v>6185</v>
      </c>
      <c r="AD14" s="83" t="s">
        <v>15</v>
      </c>
    </row>
    <row r="15" spans="1:30" ht="15.75" x14ac:dyDescent="0.25">
      <c r="A15" s="58">
        <v>12</v>
      </c>
      <c r="B15" s="55" t="s">
        <v>733</v>
      </c>
      <c r="C15" s="87" t="s">
        <v>732</v>
      </c>
      <c r="D15" s="172"/>
      <c r="E15" s="84"/>
      <c r="F15" s="84"/>
      <c r="G15" s="84"/>
      <c r="H15" s="84"/>
      <c r="I15" s="171"/>
      <c r="J15" s="171"/>
      <c r="K15" s="173">
        <v>1</v>
      </c>
      <c r="L15" s="84" t="s">
        <v>731</v>
      </c>
      <c r="M15" s="51">
        <v>750</v>
      </c>
      <c r="N15" s="84">
        <v>1</v>
      </c>
      <c r="O15" s="84">
        <v>1</v>
      </c>
      <c r="P15" s="171"/>
      <c r="Q15" s="171"/>
      <c r="R15" s="171"/>
      <c r="S15" s="171"/>
      <c r="T15" s="84">
        <v>1</v>
      </c>
      <c r="U15" s="171"/>
      <c r="V15" s="84">
        <v>7</v>
      </c>
      <c r="W15" s="112"/>
      <c r="X15" s="52" t="s">
        <v>60</v>
      </c>
      <c r="Y15" s="84">
        <v>1</v>
      </c>
      <c r="Z15" s="84">
        <v>500</v>
      </c>
      <c r="AA15" s="52">
        <f>Z15*Y15</f>
        <v>500</v>
      </c>
      <c r="AB15" s="53" t="s">
        <v>20</v>
      </c>
      <c r="AC15" s="174" t="s">
        <v>6185</v>
      </c>
      <c r="AD15" s="83" t="s">
        <v>15</v>
      </c>
    </row>
    <row r="16" spans="1:30" ht="58.5" customHeight="1" x14ac:dyDescent="0.25">
      <c r="A16" s="58">
        <v>13</v>
      </c>
      <c r="B16" s="55" t="s">
        <v>730</v>
      </c>
      <c r="C16" s="87" t="s">
        <v>729</v>
      </c>
      <c r="D16" s="172"/>
      <c r="E16" s="84"/>
      <c r="F16" s="84"/>
      <c r="G16" s="84"/>
      <c r="H16" s="84"/>
      <c r="I16" s="171"/>
      <c r="J16" s="171"/>
      <c r="K16" s="173">
        <v>1</v>
      </c>
      <c r="L16" s="84" t="s">
        <v>728</v>
      </c>
      <c r="M16" s="51">
        <v>1250</v>
      </c>
      <c r="N16" s="84">
        <v>1</v>
      </c>
      <c r="O16" s="84">
        <v>1</v>
      </c>
      <c r="P16" s="171"/>
      <c r="Q16" s="171"/>
      <c r="R16" s="171"/>
      <c r="S16" s="171"/>
      <c r="T16" s="84">
        <v>1</v>
      </c>
      <c r="U16" s="171"/>
      <c r="V16" s="84">
        <v>4</v>
      </c>
      <c r="W16" s="112"/>
      <c r="X16" s="52" t="s">
        <v>60</v>
      </c>
      <c r="Y16" s="84">
        <v>1</v>
      </c>
      <c r="Z16" s="84">
        <v>750</v>
      </c>
      <c r="AA16" s="52">
        <f>Z16*Y16</f>
        <v>750</v>
      </c>
      <c r="AB16" s="53" t="s">
        <v>20</v>
      </c>
      <c r="AC16" s="174" t="s">
        <v>6185</v>
      </c>
      <c r="AD16" s="83" t="s">
        <v>89</v>
      </c>
    </row>
    <row r="17" spans="1:30" ht="15.75" x14ac:dyDescent="0.25">
      <c r="A17" s="58">
        <v>14</v>
      </c>
      <c r="B17" s="92"/>
      <c r="C17" s="87"/>
      <c r="D17" s="172"/>
      <c r="E17" s="84"/>
      <c r="F17" s="84"/>
      <c r="G17" s="84"/>
      <c r="H17" s="84"/>
      <c r="I17" s="171"/>
      <c r="J17" s="171"/>
      <c r="K17" s="173"/>
      <c r="L17" s="84"/>
      <c r="M17" s="51"/>
      <c r="N17" s="84"/>
      <c r="O17" s="84"/>
      <c r="P17" s="171"/>
      <c r="Q17" s="171"/>
      <c r="R17" s="171"/>
      <c r="S17" s="171"/>
      <c r="T17" s="84"/>
      <c r="U17" s="171"/>
      <c r="V17" s="84"/>
      <c r="W17" s="112"/>
      <c r="X17" s="52" t="s">
        <v>60</v>
      </c>
      <c r="Y17" s="84">
        <v>1</v>
      </c>
      <c r="Z17" s="84">
        <v>380</v>
      </c>
      <c r="AA17" s="52">
        <f>Z17*Y17</f>
        <v>380</v>
      </c>
      <c r="AB17" s="53" t="s">
        <v>20</v>
      </c>
      <c r="AC17" s="174" t="s">
        <v>6185</v>
      </c>
      <c r="AD17" s="83" t="s">
        <v>89</v>
      </c>
    </row>
    <row r="18" spans="1:30" ht="46.5" customHeight="1" x14ac:dyDescent="0.25">
      <c r="A18" s="58">
        <v>15</v>
      </c>
      <c r="B18" s="55" t="s">
        <v>727</v>
      </c>
      <c r="C18" s="87" t="s">
        <v>726</v>
      </c>
      <c r="D18" s="172"/>
      <c r="E18" s="84"/>
      <c r="F18" s="84"/>
      <c r="G18" s="84"/>
      <c r="H18" s="84"/>
      <c r="I18" s="171"/>
      <c r="J18" s="171"/>
      <c r="K18" s="173">
        <v>1</v>
      </c>
      <c r="L18" s="84" t="s">
        <v>725</v>
      </c>
      <c r="M18" s="51">
        <v>100</v>
      </c>
      <c r="N18" s="84">
        <v>1</v>
      </c>
      <c r="O18" s="84">
        <v>1</v>
      </c>
      <c r="P18" s="171"/>
      <c r="Q18" s="171"/>
      <c r="R18" s="171"/>
      <c r="S18" s="171"/>
      <c r="T18" s="84"/>
      <c r="U18" s="171"/>
      <c r="V18" s="84">
        <v>1</v>
      </c>
      <c r="W18" s="112"/>
      <c r="X18" s="52"/>
      <c r="Y18" s="84"/>
      <c r="Z18" s="84"/>
      <c r="AA18" s="52"/>
      <c r="AB18" s="53" t="s">
        <v>20</v>
      </c>
      <c r="AC18" s="174" t="s">
        <v>6185</v>
      </c>
      <c r="AD18" s="83" t="s">
        <v>97</v>
      </c>
    </row>
    <row r="19" spans="1:30" ht="48.75" customHeight="1" x14ac:dyDescent="0.25">
      <c r="A19" s="58">
        <v>16</v>
      </c>
      <c r="B19" s="55" t="s">
        <v>724</v>
      </c>
      <c r="C19" s="87" t="s">
        <v>723</v>
      </c>
      <c r="D19" s="172"/>
      <c r="E19" s="84"/>
      <c r="F19" s="84"/>
      <c r="G19" s="84"/>
      <c r="H19" s="84"/>
      <c r="I19" s="171"/>
      <c r="J19" s="171"/>
      <c r="K19" s="173">
        <v>1</v>
      </c>
      <c r="L19" s="84" t="s">
        <v>692</v>
      </c>
      <c r="M19" s="51">
        <v>500</v>
      </c>
      <c r="N19" s="84">
        <v>1</v>
      </c>
      <c r="O19" s="84">
        <v>1</v>
      </c>
      <c r="P19" s="171"/>
      <c r="Q19" s="171"/>
      <c r="R19" s="171"/>
      <c r="S19" s="171"/>
      <c r="T19" s="84"/>
      <c r="U19" s="171"/>
      <c r="V19" s="84">
        <v>1</v>
      </c>
      <c r="W19" s="112"/>
      <c r="X19" s="52" t="s">
        <v>60</v>
      </c>
      <c r="Y19" s="84">
        <v>1</v>
      </c>
      <c r="Z19" s="84">
        <v>125</v>
      </c>
      <c r="AA19" s="52">
        <f>Z19*Y19</f>
        <v>125</v>
      </c>
      <c r="AB19" s="53" t="s">
        <v>20</v>
      </c>
      <c r="AC19" s="174" t="s">
        <v>6185</v>
      </c>
      <c r="AD19" s="83" t="s">
        <v>19</v>
      </c>
    </row>
    <row r="20" spans="1:30" ht="30" x14ac:dyDescent="0.25">
      <c r="A20" s="58">
        <v>17</v>
      </c>
      <c r="B20" s="55" t="s">
        <v>722</v>
      </c>
      <c r="C20" s="87" t="s">
        <v>721</v>
      </c>
      <c r="D20" s="172"/>
      <c r="E20" s="84"/>
      <c r="F20" s="84"/>
      <c r="G20" s="84"/>
      <c r="H20" s="84"/>
      <c r="I20" s="171"/>
      <c r="J20" s="171"/>
      <c r="K20" s="173">
        <v>1</v>
      </c>
      <c r="L20" s="84" t="s">
        <v>720</v>
      </c>
      <c r="M20" s="51">
        <v>100</v>
      </c>
      <c r="N20" s="84">
        <v>1</v>
      </c>
      <c r="O20" s="84">
        <v>1</v>
      </c>
      <c r="P20" s="171"/>
      <c r="Q20" s="171"/>
      <c r="R20" s="171"/>
      <c r="S20" s="171"/>
      <c r="T20" s="84"/>
      <c r="U20" s="171"/>
      <c r="V20" s="84">
        <v>1</v>
      </c>
      <c r="W20" s="112"/>
      <c r="X20" s="52" t="s">
        <v>60</v>
      </c>
      <c r="Y20" s="84">
        <v>1</v>
      </c>
      <c r="Z20" s="84">
        <v>82.5</v>
      </c>
      <c r="AA20" s="52">
        <f>Z20*Y20</f>
        <v>82.5</v>
      </c>
      <c r="AB20" s="53" t="s">
        <v>20</v>
      </c>
      <c r="AC20" s="174" t="s">
        <v>6185</v>
      </c>
      <c r="AD20" s="83" t="s">
        <v>11</v>
      </c>
    </row>
    <row r="21" spans="1:30" ht="15.75" x14ac:dyDescent="0.25">
      <c r="A21" s="58">
        <v>18</v>
      </c>
      <c r="B21" s="116"/>
      <c r="C21" s="87"/>
      <c r="D21" s="172"/>
      <c r="E21" s="84"/>
      <c r="F21" s="84"/>
      <c r="G21" s="84"/>
      <c r="H21" s="84"/>
      <c r="I21" s="171"/>
      <c r="J21" s="171"/>
      <c r="K21" s="173"/>
      <c r="L21" s="84"/>
      <c r="M21" s="51"/>
      <c r="N21" s="84"/>
      <c r="O21" s="84"/>
      <c r="P21" s="171"/>
      <c r="Q21" s="171"/>
      <c r="R21" s="171"/>
      <c r="S21" s="171"/>
      <c r="T21" s="84"/>
      <c r="U21" s="171"/>
      <c r="V21" s="84"/>
      <c r="W21" s="112"/>
      <c r="X21" s="52" t="s">
        <v>60</v>
      </c>
      <c r="Y21" s="84">
        <v>1</v>
      </c>
      <c r="Z21" s="84">
        <v>40</v>
      </c>
      <c r="AA21" s="52">
        <f>Z21*Y21</f>
        <v>40</v>
      </c>
      <c r="AB21" s="53" t="s">
        <v>20</v>
      </c>
      <c r="AC21" s="174" t="s">
        <v>6185</v>
      </c>
      <c r="AD21" s="83" t="s">
        <v>11</v>
      </c>
    </row>
    <row r="22" spans="1:30" ht="45" x14ac:dyDescent="0.25">
      <c r="A22" s="58">
        <v>19</v>
      </c>
      <c r="B22" s="55" t="s">
        <v>719</v>
      </c>
      <c r="C22" s="87" t="s">
        <v>718</v>
      </c>
      <c r="D22" s="172"/>
      <c r="E22" s="84"/>
      <c r="F22" s="84"/>
      <c r="G22" s="84"/>
      <c r="H22" s="84"/>
      <c r="I22" s="171"/>
      <c r="J22" s="171"/>
      <c r="K22" s="173">
        <v>1</v>
      </c>
      <c r="L22" s="84" t="s">
        <v>692</v>
      </c>
      <c r="M22" s="51">
        <v>500</v>
      </c>
      <c r="N22" s="84">
        <v>1</v>
      </c>
      <c r="O22" s="84">
        <v>1</v>
      </c>
      <c r="P22" s="171"/>
      <c r="Q22" s="171"/>
      <c r="R22" s="171"/>
      <c r="S22" s="171"/>
      <c r="T22" s="84"/>
      <c r="U22" s="171"/>
      <c r="V22" s="84">
        <v>2</v>
      </c>
      <c r="W22" s="112"/>
      <c r="X22" s="52"/>
      <c r="Y22" s="84"/>
      <c r="Z22" s="84"/>
      <c r="AA22" s="52"/>
      <c r="AB22" s="53" t="s">
        <v>20</v>
      </c>
      <c r="AC22" s="174" t="s">
        <v>6185</v>
      </c>
      <c r="AD22" s="83" t="s">
        <v>19</v>
      </c>
    </row>
    <row r="23" spans="1:30" ht="30" x14ac:dyDescent="0.25">
      <c r="A23" s="58">
        <v>20</v>
      </c>
      <c r="B23" s="55" t="s">
        <v>717</v>
      </c>
      <c r="C23" s="87" t="s">
        <v>716</v>
      </c>
      <c r="D23" s="172"/>
      <c r="E23" s="84"/>
      <c r="F23" s="84"/>
      <c r="G23" s="84"/>
      <c r="H23" s="84"/>
      <c r="I23" s="171"/>
      <c r="J23" s="171"/>
      <c r="K23" s="173"/>
      <c r="L23" s="84"/>
      <c r="M23" s="51"/>
      <c r="N23" s="84"/>
      <c r="O23" s="84"/>
      <c r="P23" s="171"/>
      <c r="Q23" s="171"/>
      <c r="R23" s="171"/>
      <c r="S23" s="171"/>
      <c r="T23" s="84"/>
      <c r="U23" s="171"/>
      <c r="V23" s="84"/>
      <c r="W23" s="112"/>
      <c r="X23" s="52" t="s">
        <v>60</v>
      </c>
      <c r="Y23" s="84">
        <v>1</v>
      </c>
      <c r="Z23" s="84">
        <v>15</v>
      </c>
      <c r="AA23" s="52">
        <f t="shared" ref="AA23:AA34" si="1">Z23*Y23</f>
        <v>15</v>
      </c>
      <c r="AB23" s="53" t="s">
        <v>20</v>
      </c>
      <c r="AC23" s="174" t="s">
        <v>6185</v>
      </c>
      <c r="AD23" s="83" t="s">
        <v>19</v>
      </c>
    </row>
    <row r="24" spans="1:30" ht="30" x14ac:dyDescent="0.25">
      <c r="A24" s="58">
        <v>21</v>
      </c>
      <c r="B24" s="55" t="s">
        <v>715</v>
      </c>
      <c r="C24" s="87" t="s">
        <v>714</v>
      </c>
      <c r="D24" s="172"/>
      <c r="E24" s="84"/>
      <c r="F24" s="84"/>
      <c r="G24" s="84"/>
      <c r="H24" s="84"/>
      <c r="I24" s="171"/>
      <c r="J24" s="171"/>
      <c r="K24" s="173"/>
      <c r="L24" s="84"/>
      <c r="M24" s="51"/>
      <c r="N24" s="84"/>
      <c r="O24" s="84"/>
      <c r="P24" s="171"/>
      <c r="Q24" s="171"/>
      <c r="R24" s="171"/>
      <c r="S24" s="171"/>
      <c r="T24" s="84"/>
      <c r="U24" s="171"/>
      <c r="V24" s="84"/>
      <c r="W24" s="112"/>
      <c r="X24" s="52" t="s">
        <v>60</v>
      </c>
      <c r="Y24" s="84">
        <v>1</v>
      </c>
      <c r="Z24" s="84">
        <v>62.5</v>
      </c>
      <c r="AA24" s="52">
        <f t="shared" si="1"/>
        <v>62.5</v>
      </c>
      <c r="AB24" s="53" t="s">
        <v>20</v>
      </c>
      <c r="AC24" s="174" t="s">
        <v>6185</v>
      </c>
      <c r="AD24" s="83" t="s">
        <v>19</v>
      </c>
    </row>
    <row r="25" spans="1:30" ht="45" x14ac:dyDescent="0.25">
      <c r="A25" s="58">
        <v>22</v>
      </c>
      <c r="B25" s="55" t="s">
        <v>713</v>
      </c>
      <c r="C25" s="87" t="s">
        <v>712</v>
      </c>
      <c r="D25" s="172"/>
      <c r="E25" s="84"/>
      <c r="F25" s="84"/>
      <c r="G25" s="84"/>
      <c r="H25" s="84"/>
      <c r="I25" s="171"/>
      <c r="J25" s="171"/>
      <c r="K25" s="173"/>
      <c r="L25" s="84"/>
      <c r="M25" s="51"/>
      <c r="N25" s="84"/>
      <c r="O25" s="84"/>
      <c r="P25" s="171"/>
      <c r="Q25" s="171"/>
      <c r="R25" s="171"/>
      <c r="S25" s="171"/>
      <c r="T25" s="84"/>
      <c r="U25" s="171"/>
      <c r="V25" s="84"/>
      <c r="W25" s="112"/>
      <c r="X25" s="52" t="s">
        <v>60</v>
      </c>
      <c r="Y25" s="84">
        <v>1</v>
      </c>
      <c r="Z25" s="84">
        <v>200</v>
      </c>
      <c r="AA25" s="52">
        <f t="shared" si="1"/>
        <v>200</v>
      </c>
      <c r="AB25" s="53" t="s">
        <v>20</v>
      </c>
      <c r="AC25" s="174" t="s">
        <v>6185</v>
      </c>
      <c r="AD25" s="83" t="s">
        <v>19</v>
      </c>
    </row>
    <row r="26" spans="1:30" ht="31.5" x14ac:dyDescent="0.25">
      <c r="A26" s="58">
        <v>23</v>
      </c>
      <c r="B26" s="55" t="s">
        <v>711</v>
      </c>
      <c r="C26" s="87" t="s">
        <v>710</v>
      </c>
      <c r="D26" s="172"/>
      <c r="E26" s="84"/>
      <c r="F26" s="84"/>
      <c r="G26" s="84"/>
      <c r="H26" s="84"/>
      <c r="I26" s="171"/>
      <c r="J26" s="171"/>
      <c r="K26" s="173">
        <v>1</v>
      </c>
      <c r="L26" s="84" t="s">
        <v>709</v>
      </c>
      <c r="M26" s="51">
        <v>3100</v>
      </c>
      <c r="N26" s="84"/>
      <c r="O26" s="84"/>
      <c r="P26" s="171"/>
      <c r="Q26" s="171"/>
      <c r="R26" s="171"/>
      <c r="S26" s="171"/>
      <c r="T26" s="84"/>
      <c r="U26" s="171"/>
      <c r="V26" s="84"/>
      <c r="W26" s="112"/>
      <c r="X26" s="52" t="s">
        <v>60</v>
      </c>
      <c r="Y26" s="84">
        <v>1</v>
      </c>
      <c r="Z26" s="84">
        <v>800</v>
      </c>
      <c r="AA26" s="52">
        <f t="shared" si="1"/>
        <v>800</v>
      </c>
      <c r="AB26" s="14" t="s">
        <v>20</v>
      </c>
      <c r="AC26" s="174" t="s">
        <v>6185</v>
      </c>
      <c r="AD26" s="83" t="s">
        <v>89</v>
      </c>
    </row>
    <row r="27" spans="1:30" ht="15.75" x14ac:dyDescent="0.25">
      <c r="A27" s="58">
        <v>24</v>
      </c>
      <c r="B27" s="116"/>
      <c r="C27" s="87"/>
      <c r="D27" s="172"/>
      <c r="E27" s="84"/>
      <c r="F27" s="84"/>
      <c r="G27" s="84"/>
      <c r="H27" s="84"/>
      <c r="I27" s="171"/>
      <c r="J27" s="171"/>
      <c r="K27" s="173"/>
      <c r="L27" s="84"/>
      <c r="M27" s="51"/>
      <c r="N27" s="84"/>
      <c r="O27" s="84"/>
      <c r="P27" s="171"/>
      <c r="Q27" s="171"/>
      <c r="R27" s="171"/>
      <c r="S27" s="171"/>
      <c r="T27" s="84"/>
      <c r="U27" s="171"/>
      <c r="V27" s="84"/>
      <c r="W27" s="112"/>
      <c r="X27" s="52" t="s">
        <v>60</v>
      </c>
      <c r="Y27" s="84">
        <v>1</v>
      </c>
      <c r="Z27" s="84">
        <v>750</v>
      </c>
      <c r="AA27" s="52">
        <f t="shared" si="1"/>
        <v>750</v>
      </c>
      <c r="AB27" s="14" t="s">
        <v>20</v>
      </c>
      <c r="AC27" s="174" t="s">
        <v>6185</v>
      </c>
      <c r="AD27" s="83" t="s">
        <v>89</v>
      </c>
    </row>
    <row r="28" spans="1:30" ht="15.75" x14ac:dyDescent="0.25">
      <c r="A28" s="58">
        <v>25</v>
      </c>
      <c r="B28" s="116"/>
      <c r="C28" s="87"/>
      <c r="D28" s="172"/>
      <c r="E28" s="84"/>
      <c r="F28" s="84"/>
      <c r="G28" s="84"/>
      <c r="H28" s="84"/>
      <c r="I28" s="171"/>
      <c r="J28" s="171"/>
      <c r="K28" s="173"/>
      <c r="L28" s="84"/>
      <c r="M28" s="51"/>
      <c r="N28" s="84"/>
      <c r="O28" s="84"/>
      <c r="P28" s="171"/>
      <c r="Q28" s="171"/>
      <c r="R28" s="171"/>
      <c r="S28" s="171"/>
      <c r="T28" s="84"/>
      <c r="U28" s="171"/>
      <c r="V28" s="84"/>
      <c r="W28" s="112"/>
      <c r="X28" s="52" t="s">
        <v>60</v>
      </c>
      <c r="Y28" s="84">
        <v>1</v>
      </c>
      <c r="Z28" s="84">
        <v>110</v>
      </c>
      <c r="AA28" s="52">
        <f t="shared" si="1"/>
        <v>110</v>
      </c>
      <c r="AB28" s="14" t="s">
        <v>20</v>
      </c>
      <c r="AC28" s="174" t="s">
        <v>6185</v>
      </c>
      <c r="AD28" s="83" t="s">
        <v>89</v>
      </c>
    </row>
    <row r="29" spans="1:30" ht="15.75" x14ac:dyDescent="0.25">
      <c r="A29" s="58">
        <v>26</v>
      </c>
      <c r="B29" s="116"/>
      <c r="C29" s="87"/>
      <c r="D29" s="171"/>
      <c r="E29" s="84"/>
      <c r="F29" s="84"/>
      <c r="G29" s="84"/>
      <c r="H29" s="84"/>
      <c r="I29" s="171"/>
      <c r="J29" s="171"/>
      <c r="K29" s="173"/>
      <c r="L29" s="84"/>
      <c r="M29" s="51"/>
      <c r="N29" s="84"/>
      <c r="O29" s="84"/>
      <c r="P29" s="171"/>
      <c r="Q29" s="171"/>
      <c r="R29" s="171"/>
      <c r="S29" s="171"/>
      <c r="T29" s="84"/>
      <c r="U29" s="171"/>
      <c r="V29" s="84"/>
      <c r="W29" s="112"/>
      <c r="X29" s="52" t="s">
        <v>60</v>
      </c>
      <c r="Y29" s="84">
        <v>1</v>
      </c>
      <c r="Z29" s="84">
        <v>10</v>
      </c>
      <c r="AA29" s="52">
        <f t="shared" si="1"/>
        <v>10</v>
      </c>
      <c r="AB29" s="53" t="s">
        <v>20</v>
      </c>
      <c r="AC29" s="174" t="s">
        <v>6185</v>
      </c>
      <c r="AD29" s="83" t="s">
        <v>89</v>
      </c>
    </row>
    <row r="30" spans="1:30" ht="30" x14ac:dyDescent="0.25">
      <c r="A30" s="58">
        <v>27</v>
      </c>
      <c r="B30" s="55" t="s">
        <v>708</v>
      </c>
      <c r="C30" s="87" t="s">
        <v>707</v>
      </c>
      <c r="D30" s="171"/>
      <c r="E30" s="84"/>
      <c r="F30" s="84"/>
      <c r="G30" s="84"/>
      <c r="H30" s="84"/>
      <c r="I30" s="171"/>
      <c r="J30" s="171"/>
      <c r="K30" s="173">
        <v>1</v>
      </c>
      <c r="L30" s="84" t="s">
        <v>692</v>
      </c>
      <c r="M30" s="51">
        <v>500</v>
      </c>
      <c r="N30" s="84">
        <v>1</v>
      </c>
      <c r="O30" s="84">
        <v>1</v>
      </c>
      <c r="P30" s="171"/>
      <c r="Q30" s="171"/>
      <c r="R30" s="171"/>
      <c r="S30" s="171"/>
      <c r="T30" s="84"/>
      <c r="U30" s="171"/>
      <c r="V30" s="84">
        <v>3</v>
      </c>
      <c r="W30" s="112"/>
      <c r="X30" s="52" t="s">
        <v>60</v>
      </c>
      <c r="Y30" s="84">
        <v>1</v>
      </c>
      <c r="Z30" s="84">
        <v>62.5</v>
      </c>
      <c r="AA30" s="52">
        <f t="shared" si="1"/>
        <v>62.5</v>
      </c>
      <c r="AB30" s="53" t="s">
        <v>20</v>
      </c>
      <c r="AC30" s="174" t="s">
        <v>6185</v>
      </c>
      <c r="AD30" s="83" t="s">
        <v>66</v>
      </c>
    </row>
    <row r="31" spans="1:30" ht="30" x14ac:dyDescent="0.25">
      <c r="A31" s="58">
        <v>28</v>
      </c>
      <c r="B31" s="55" t="s">
        <v>706</v>
      </c>
      <c r="C31" s="87" t="s">
        <v>705</v>
      </c>
      <c r="D31" s="171"/>
      <c r="E31" s="84"/>
      <c r="F31" s="84"/>
      <c r="G31" s="84"/>
      <c r="H31" s="84"/>
      <c r="I31" s="171"/>
      <c r="J31" s="171"/>
      <c r="K31" s="173"/>
      <c r="L31" s="84"/>
      <c r="M31" s="51"/>
      <c r="N31" s="84"/>
      <c r="O31" s="84"/>
      <c r="P31" s="171"/>
      <c r="Q31" s="171"/>
      <c r="R31" s="171"/>
      <c r="S31" s="171"/>
      <c r="T31" s="84"/>
      <c r="U31" s="171"/>
      <c r="V31" s="84"/>
      <c r="W31" s="112"/>
      <c r="X31" s="52" t="s">
        <v>60</v>
      </c>
      <c r="Y31" s="84">
        <v>1</v>
      </c>
      <c r="Z31" s="84">
        <v>320</v>
      </c>
      <c r="AA31" s="52">
        <f t="shared" si="1"/>
        <v>320</v>
      </c>
      <c r="AB31" s="14" t="s">
        <v>20</v>
      </c>
      <c r="AC31" s="174" t="s">
        <v>6185</v>
      </c>
      <c r="AD31" s="83" t="s">
        <v>66</v>
      </c>
    </row>
    <row r="32" spans="1:30" ht="30" x14ac:dyDescent="0.25">
      <c r="A32" s="58">
        <v>29</v>
      </c>
      <c r="B32" s="55" t="s">
        <v>704</v>
      </c>
      <c r="C32" s="87" t="s">
        <v>703</v>
      </c>
      <c r="D32" s="172"/>
      <c r="E32" s="84"/>
      <c r="F32" s="84"/>
      <c r="G32" s="84"/>
      <c r="H32" s="84"/>
      <c r="I32" s="171"/>
      <c r="J32" s="171"/>
      <c r="K32" s="173">
        <v>1</v>
      </c>
      <c r="L32" s="84" t="s">
        <v>702</v>
      </c>
      <c r="M32" s="51">
        <v>4000</v>
      </c>
      <c r="N32" s="84"/>
      <c r="O32" s="84"/>
      <c r="P32" s="171"/>
      <c r="Q32" s="171"/>
      <c r="R32" s="171"/>
      <c r="S32" s="171"/>
      <c r="T32" s="84"/>
      <c r="U32" s="171"/>
      <c r="V32" s="52">
        <v>1</v>
      </c>
      <c r="W32" s="112"/>
      <c r="X32" s="52" t="s">
        <v>60</v>
      </c>
      <c r="Y32" s="84">
        <v>1</v>
      </c>
      <c r="Z32" s="84">
        <v>1500</v>
      </c>
      <c r="AA32" s="52">
        <f t="shared" si="1"/>
        <v>1500</v>
      </c>
      <c r="AB32" s="53" t="s">
        <v>20</v>
      </c>
      <c r="AC32" s="174" t="s">
        <v>6185</v>
      </c>
      <c r="AD32" s="83" t="s">
        <v>66</v>
      </c>
    </row>
    <row r="33" spans="1:30" ht="15.75" x14ac:dyDescent="0.25">
      <c r="A33" s="58">
        <v>30</v>
      </c>
      <c r="B33" s="116"/>
      <c r="C33" s="87"/>
      <c r="D33" s="172"/>
      <c r="E33" s="84"/>
      <c r="F33" s="84"/>
      <c r="G33" s="84"/>
      <c r="H33" s="84"/>
      <c r="I33" s="171"/>
      <c r="J33" s="171"/>
      <c r="K33" s="173"/>
      <c r="L33" s="84"/>
      <c r="M33" s="51"/>
      <c r="N33" s="84"/>
      <c r="O33" s="84"/>
      <c r="P33" s="171"/>
      <c r="Q33" s="171"/>
      <c r="R33" s="171"/>
      <c r="S33" s="171"/>
      <c r="T33" s="84"/>
      <c r="U33" s="171"/>
      <c r="V33" s="84"/>
      <c r="W33" s="112"/>
      <c r="X33" s="52" t="s">
        <v>60</v>
      </c>
      <c r="Y33" s="84">
        <v>1</v>
      </c>
      <c r="Z33" s="84">
        <v>1000</v>
      </c>
      <c r="AA33" s="52">
        <f t="shared" si="1"/>
        <v>1000</v>
      </c>
      <c r="AB33" s="53" t="s">
        <v>20</v>
      </c>
      <c r="AC33" s="174" t="s">
        <v>6185</v>
      </c>
      <c r="AD33" s="83" t="s">
        <v>66</v>
      </c>
    </row>
    <row r="34" spans="1:30" ht="30" x14ac:dyDescent="0.25">
      <c r="A34" s="58">
        <v>31</v>
      </c>
      <c r="B34" s="55" t="s">
        <v>701</v>
      </c>
      <c r="C34" s="87" t="s">
        <v>700</v>
      </c>
      <c r="D34" s="172"/>
      <c r="E34" s="84"/>
      <c r="F34" s="84"/>
      <c r="G34" s="84"/>
      <c r="H34" s="84"/>
      <c r="I34" s="171"/>
      <c r="J34" s="171"/>
      <c r="K34" s="173">
        <v>1</v>
      </c>
      <c r="L34" s="84" t="s">
        <v>621</v>
      </c>
      <c r="M34" s="51">
        <v>250</v>
      </c>
      <c r="N34" s="84">
        <v>1</v>
      </c>
      <c r="O34" s="84">
        <v>1</v>
      </c>
      <c r="P34" s="171"/>
      <c r="Q34" s="171"/>
      <c r="R34" s="171"/>
      <c r="S34" s="171"/>
      <c r="T34" s="84"/>
      <c r="U34" s="171"/>
      <c r="V34" s="84">
        <v>2</v>
      </c>
      <c r="W34" s="112"/>
      <c r="X34" s="52" t="s">
        <v>60</v>
      </c>
      <c r="Y34" s="84">
        <v>1</v>
      </c>
      <c r="Z34" s="84">
        <v>125</v>
      </c>
      <c r="AA34" s="52">
        <f t="shared" si="1"/>
        <v>125</v>
      </c>
      <c r="AB34" s="53" t="s">
        <v>20</v>
      </c>
      <c r="AC34" s="174" t="s">
        <v>6185</v>
      </c>
      <c r="AD34" s="83" t="s">
        <v>66</v>
      </c>
    </row>
    <row r="35" spans="1:30" ht="45" x14ac:dyDescent="0.25">
      <c r="A35" s="58">
        <v>32</v>
      </c>
      <c r="B35" s="55" t="s">
        <v>699</v>
      </c>
      <c r="C35" s="87" t="s">
        <v>698</v>
      </c>
      <c r="D35" s="172"/>
      <c r="E35" s="84"/>
      <c r="F35" s="84"/>
      <c r="G35" s="84"/>
      <c r="H35" s="84"/>
      <c r="I35" s="171"/>
      <c r="J35" s="171"/>
      <c r="K35" s="173">
        <v>1</v>
      </c>
      <c r="L35" s="84" t="s">
        <v>697</v>
      </c>
      <c r="M35" s="51">
        <v>315</v>
      </c>
      <c r="N35" s="84">
        <v>1</v>
      </c>
      <c r="O35" s="84">
        <v>1</v>
      </c>
      <c r="P35" s="171"/>
      <c r="Q35" s="171"/>
      <c r="R35" s="171"/>
      <c r="S35" s="171"/>
      <c r="T35" s="84"/>
      <c r="U35" s="171"/>
      <c r="V35" s="84"/>
      <c r="W35" s="112"/>
      <c r="X35" s="52"/>
      <c r="Y35" s="84"/>
      <c r="Z35" s="84"/>
      <c r="AA35" s="52"/>
      <c r="AB35" s="53" t="s">
        <v>20</v>
      </c>
      <c r="AC35" s="174" t="s">
        <v>6185</v>
      </c>
      <c r="AD35" s="83" t="s">
        <v>7</v>
      </c>
    </row>
    <row r="36" spans="1:30" ht="45" x14ac:dyDescent="0.25">
      <c r="A36" s="58">
        <v>33</v>
      </c>
      <c r="B36" s="55" t="s">
        <v>696</v>
      </c>
      <c r="C36" s="87" t="s">
        <v>695</v>
      </c>
      <c r="D36" s="172"/>
      <c r="E36" s="84"/>
      <c r="F36" s="84"/>
      <c r="G36" s="84"/>
      <c r="H36" s="84"/>
      <c r="I36" s="171"/>
      <c r="J36" s="171"/>
      <c r="K36" s="173"/>
      <c r="L36" s="84"/>
      <c r="M36" s="51"/>
      <c r="N36" s="84"/>
      <c r="O36" s="84"/>
      <c r="P36" s="171"/>
      <c r="Q36" s="171"/>
      <c r="R36" s="171"/>
      <c r="S36" s="171"/>
      <c r="T36" s="84"/>
      <c r="U36" s="171"/>
      <c r="V36" s="84"/>
      <c r="W36" s="112"/>
      <c r="X36" s="52" t="s">
        <v>60</v>
      </c>
      <c r="Y36" s="84">
        <v>1</v>
      </c>
      <c r="Z36" s="84">
        <v>37.5</v>
      </c>
      <c r="AA36" s="52">
        <f t="shared" ref="AA36:AA59" si="2">Z36*Y36</f>
        <v>37.5</v>
      </c>
      <c r="AB36" s="53" t="s">
        <v>20</v>
      </c>
      <c r="AC36" s="174" t="s">
        <v>6185</v>
      </c>
      <c r="AD36" s="83" t="s">
        <v>7</v>
      </c>
    </row>
    <row r="37" spans="1:30" ht="30" x14ac:dyDescent="0.25">
      <c r="A37" s="58">
        <v>34</v>
      </c>
      <c r="B37" s="55" t="s">
        <v>694</v>
      </c>
      <c r="C37" s="87" t="s">
        <v>693</v>
      </c>
      <c r="D37" s="172"/>
      <c r="E37" s="84"/>
      <c r="F37" s="84"/>
      <c r="G37" s="84"/>
      <c r="H37" s="84"/>
      <c r="I37" s="171"/>
      <c r="J37" s="171"/>
      <c r="K37" s="173">
        <v>1</v>
      </c>
      <c r="L37" s="84" t="s">
        <v>692</v>
      </c>
      <c r="M37" s="51">
        <v>500</v>
      </c>
      <c r="N37" s="84">
        <v>1</v>
      </c>
      <c r="O37" s="84">
        <v>1</v>
      </c>
      <c r="P37" s="171"/>
      <c r="Q37" s="171"/>
      <c r="R37" s="171"/>
      <c r="S37" s="171"/>
      <c r="T37" s="84"/>
      <c r="U37" s="171"/>
      <c r="V37" s="84">
        <v>3</v>
      </c>
      <c r="W37" s="112"/>
      <c r="X37" s="52" t="s">
        <v>60</v>
      </c>
      <c r="Y37" s="84">
        <v>1</v>
      </c>
      <c r="Z37" s="84">
        <v>125</v>
      </c>
      <c r="AA37" s="52">
        <f t="shared" si="2"/>
        <v>125</v>
      </c>
      <c r="AB37" s="53" t="s">
        <v>20</v>
      </c>
      <c r="AC37" s="174" t="s">
        <v>6185</v>
      </c>
      <c r="AD37" s="83" t="s">
        <v>7</v>
      </c>
    </row>
    <row r="38" spans="1:30" ht="30" x14ac:dyDescent="0.25">
      <c r="A38" s="58">
        <v>35</v>
      </c>
      <c r="B38" s="55" t="s">
        <v>691</v>
      </c>
      <c r="C38" s="87" t="s">
        <v>690</v>
      </c>
      <c r="D38" s="172"/>
      <c r="E38" s="84"/>
      <c r="F38" s="84"/>
      <c r="G38" s="84"/>
      <c r="H38" s="84"/>
      <c r="I38" s="171"/>
      <c r="J38" s="171"/>
      <c r="K38" s="173">
        <v>1</v>
      </c>
      <c r="L38" s="84" t="s">
        <v>689</v>
      </c>
      <c r="M38" s="51">
        <v>400</v>
      </c>
      <c r="N38" s="84">
        <v>1</v>
      </c>
      <c r="O38" s="84">
        <v>1</v>
      </c>
      <c r="P38" s="171"/>
      <c r="Q38" s="171"/>
      <c r="R38" s="171"/>
      <c r="S38" s="171"/>
      <c r="T38" s="84"/>
      <c r="U38" s="171"/>
      <c r="V38" s="84">
        <v>1</v>
      </c>
      <c r="W38" s="112"/>
      <c r="X38" s="52" t="s">
        <v>60</v>
      </c>
      <c r="Y38" s="84">
        <v>1</v>
      </c>
      <c r="Z38" s="84">
        <v>100</v>
      </c>
      <c r="AA38" s="52">
        <f t="shared" si="2"/>
        <v>100</v>
      </c>
      <c r="AB38" s="53" t="s">
        <v>20</v>
      </c>
      <c r="AC38" s="174" t="s">
        <v>6185</v>
      </c>
      <c r="AD38" s="83" t="s">
        <v>0</v>
      </c>
    </row>
    <row r="39" spans="1:30" ht="30" x14ac:dyDescent="0.25">
      <c r="A39" s="58">
        <v>36</v>
      </c>
      <c r="B39" s="55" t="s">
        <v>688</v>
      </c>
      <c r="C39" s="87" t="s">
        <v>687</v>
      </c>
      <c r="D39" s="172"/>
      <c r="E39" s="84"/>
      <c r="F39" s="84"/>
      <c r="G39" s="84"/>
      <c r="H39" s="84"/>
      <c r="I39" s="171"/>
      <c r="J39" s="171"/>
      <c r="K39" s="173">
        <v>1</v>
      </c>
      <c r="L39" s="84" t="s">
        <v>621</v>
      </c>
      <c r="M39" s="51">
        <v>250</v>
      </c>
      <c r="N39" s="84">
        <v>1</v>
      </c>
      <c r="O39" s="84">
        <v>1</v>
      </c>
      <c r="P39" s="171"/>
      <c r="Q39" s="171"/>
      <c r="R39" s="171"/>
      <c r="S39" s="171"/>
      <c r="T39" s="84"/>
      <c r="U39" s="171"/>
      <c r="V39" s="84">
        <v>1</v>
      </c>
      <c r="W39" s="112"/>
      <c r="X39" s="52" t="s">
        <v>60</v>
      </c>
      <c r="Y39" s="84">
        <v>1</v>
      </c>
      <c r="Z39" s="84">
        <v>140</v>
      </c>
      <c r="AA39" s="52">
        <f t="shared" si="2"/>
        <v>140</v>
      </c>
      <c r="AB39" s="53" t="s">
        <v>20</v>
      </c>
      <c r="AC39" s="174" t="s">
        <v>6185</v>
      </c>
      <c r="AD39" s="83" t="s">
        <v>66</v>
      </c>
    </row>
    <row r="40" spans="1:30" ht="30" x14ac:dyDescent="0.25">
      <c r="A40" s="58">
        <v>37</v>
      </c>
      <c r="B40" s="55" t="s">
        <v>686</v>
      </c>
      <c r="C40" s="87" t="s">
        <v>685</v>
      </c>
      <c r="D40" s="172"/>
      <c r="E40" s="84"/>
      <c r="F40" s="84"/>
      <c r="G40" s="84"/>
      <c r="H40" s="84"/>
      <c r="I40" s="171"/>
      <c r="J40" s="171"/>
      <c r="K40" s="173">
        <v>1</v>
      </c>
      <c r="L40" s="84" t="s">
        <v>684</v>
      </c>
      <c r="M40" s="51">
        <v>5000</v>
      </c>
      <c r="N40" s="84"/>
      <c r="O40" s="84"/>
      <c r="P40" s="171"/>
      <c r="Q40" s="171"/>
      <c r="R40" s="171"/>
      <c r="S40" s="171"/>
      <c r="T40" s="84"/>
      <c r="U40" s="171"/>
      <c r="V40" s="84"/>
      <c r="W40" s="112"/>
      <c r="X40" s="52" t="s">
        <v>60</v>
      </c>
      <c r="Y40" s="84">
        <v>2</v>
      </c>
      <c r="Z40" s="84">
        <v>1000</v>
      </c>
      <c r="AA40" s="52">
        <f t="shared" si="2"/>
        <v>2000</v>
      </c>
      <c r="AB40" s="53" t="s">
        <v>20</v>
      </c>
      <c r="AC40" s="174" t="s">
        <v>6185</v>
      </c>
      <c r="AD40" s="83" t="s">
        <v>7</v>
      </c>
    </row>
    <row r="41" spans="1:30" ht="15.75" x14ac:dyDescent="0.25">
      <c r="A41" s="58">
        <v>38</v>
      </c>
      <c r="B41" s="92"/>
      <c r="C41" s="87"/>
      <c r="D41" s="172"/>
      <c r="E41" s="84"/>
      <c r="F41" s="84"/>
      <c r="G41" s="84"/>
      <c r="H41" s="84"/>
      <c r="I41" s="171"/>
      <c r="J41" s="171"/>
      <c r="K41" s="173"/>
      <c r="L41" s="84"/>
      <c r="M41" s="51"/>
      <c r="N41" s="84"/>
      <c r="O41" s="84"/>
      <c r="P41" s="171"/>
      <c r="Q41" s="171"/>
      <c r="R41" s="171"/>
      <c r="S41" s="171"/>
      <c r="T41" s="84"/>
      <c r="U41" s="171"/>
      <c r="V41" s="84"/>
      <c r="W41" s="112"/>
      <c r="X41" s="52" t="s">
        <v>60</v>
      </c>
      <c r="Y41" s="84">
        <v>1</v>
      </c>
      <c r="Z41" s="84">
        <v>250</v>
      </c>
      <c r="AA41" s="52">
        <f t="shared" si="2"/>
        <v>250</v>
      </c>
      <c r="AB41" s="53" t="s">
        <v>20</v>
      </c>
      <c r="AC41" s="174" t="s">
        <v>6185</v>
      </c>
      <c r="AD41" s="83" t="s">
        <v>7</v>
      </c>
    </row>
    <row r="42" spans="1:30" ht="30" x14ac:dyDescent="0.25">
      <c r="A42" s="58">
        <v>39</v>
      </c>
      <c r="B42" s="55" t="s">
        <v>683</v>
      </c>
      <c r="C42" s="87" t="s">
        <v>682</v>
      </c>
      <c r="D42" s="172"/>
      <c r="E42" s="84"/>
      <c r="F42" s="84"/>
      <c r="G42" s="84"/>
      <c r="H42" s="84"/>
      <c r="I42" s="171"/>
      <c r="J42" s="171"/>
      <c r="K42" s="173"/>
      <c r="L42" s="84"/>
      <c r="M42" s="51"/>
      <c r="N42" s="84"/>
      <c r="O42" s="84"/>
      <c r="P42" s="171"/>
      <c r="Q42" s="171"/>
      <c r="R42" s="171" t="s">
        <v>21</v>
      </c>
      <c r="S42" s="171">
        <v>1</v>
      </c>
      <c r="T42" s="84"/>
      <c r="U42" s="171"/>
      <c r="V42" s="84"/>
      <c r="W42" s="112"/>
      <c r="X42" s="52" t="s">
        <v>60</v>
      </c>
      <c r="Y42" s="84">
        <v>1</v>
      </c>
      <c r="Z42" s="84">
        <v>30</v>
      </c>
      <c r="AA42" s="52">
        <f t="shared" si="2"/>
        <v>30</v>
      </c>
      <c r="AB42" s="14" t="s">
        <v>20</v>
      </c>
      <c r="AC42" s="174" t="s">
        <v>6185</v>
      </c>
      <c r="AD42" s="83" t="s">
        <v>66</v>
      </c>
    </row>
    <row r="43" spans="1:30" ht="15.75" x14ac:dyDescent="0.25">
      <c r="A43" s="58">
        <v>40</v>
      </c>
      <c r="B43" s="92"/>
      <c r="C43" s="87"/>
      <c r="D43" s="172"/>
      <c r="E43" s="84"/>
      <c r="F43" s="84"/>
      <c r="G43" s="84"/>
      <c r="H43" s="84"/>
      <c r="I43" s="171"/>
      <c r="J43" s="171"/>
      <c r="K43" s="173"/>
      <c r="L43" s="84"/>
      <c r="M43" s="51"/>
      <c r="N43" s="84"/>
      <c r="O43" s="84"/>
      <c r="P43" s="171"/>
      <c r="Q43" s="171"/>
      <c r="R43" s="171"/>
      <c r="S43" s="171"/>
      <c r="T43" s="84"/>
      <c r="U43" s="171"/>
      <c r="V43" s="84"/>
      <c r="W43" s="112"/>
      <c r="X43" s="52" t="s">
        <v>60</v>
      </c>
      <c r="Y43" s="84">
        <v>1</v>
      </c>
      <c r="Z43" s="84">
        <v>20</v>
      </c>
      <c r="AA43" s="52">
        <f t="shared" si="2"/>
        <v>20</v>
      </c>
      <c r="AB43" s="53" t="s">
        <v>20</v>
      </c>
      <c r="AC43" s="174" t="s">
        <v>6185</v>
      </c>
      <c r="AD43" s="83" t="s">
        <v>66</v>
      </c>
    </row>
    <row r="44" spans="1:30" ht="30" x14ac:dyDescent="0.25">
      <c r="A44" s="58">
        <v>41</v>
      </c>
      <c r="B44" s="55" t="s">
        <v>681</v>
      </c>
      <c r="C44" s="87" t="s">
        <v>680</v>
      </c>
      <c r="D44" s="172"/>
      <c r="E44" s="84"/>
      <c r="F44" s="84"/>
      <c r="G44" s="84"/>
      <c r="H44" s="84"/>
      <c r="I44" s="171"/>
      <c r="J44" s="171"/>
      <c r="K44" s="173"/>
      <c r="L44" s="84"/>
      <c r="M44" s="51"/>
      <c r="N44" s="84"/>
      <c r="O44" s="84"/>
      <c r="P44" s="171"/>
      <c r="Q44" s="171"/>
      <c r="R44" s="171" t="s">
        <v>21</v>
      </c>
      <c r="S44" s="171">
        <v>1</v>
      </c>
      <c r="T44" s="84"/>
      <c r="U44" s="171"/>
      <c r="V44" s="84"/>
      <c r="W44" s="112"/>
      <c r="X44" s="52" t="s">
        <v>60</v>
      </c>
      <c r="Y44" s="84">
        <v>1</v>
      </c>
      <c r="Z44" s="84">
        <v>15</v>
      </c>
      <c r="AA44" s="52">
        <f t="shared" si="2"/>
        <v>15</v>
      </c>
      <c r="AB44" s="53" t="s">
        <v>20</v>
      </c>
      <c r="AC44" s="174" t="s">
        <v>6185</v>
      </c>
      <c r="AD44" s="83" t="s">
        <v>11</v>
      </c>
    </row>
    <row r="45" spans="1:30" ht="15.75" x14ac:dyDescent="0.25">
      <c r="A45" s="58">
        <v>42</v>
      </c>
      <c r="B45" s="55" t="s">
        <v>679</v>
      </c>
      <c r="C45" s="87" t="s">
        <v>678</v>
      </c>
      <c r="D45" s="172"/>
      <c r="E45" s="84"/>
      <c r="F45" s="84"/>
      <c r="G45" s="84"/>
      <c r="H45" s="84"/>
      <c r="I45" s="171"/>
      <c r="J45" s="171"/>
      <c r="K45" s="173"/>
      <c r="L45" s="84"/>
      <c r="M45" s="51"/>
      <c r="N45" s="84"/>
      <c r="O45" s="84"/>
      <c r="P45" s="171"/>
      <c r="Q45" s="171"/>
      <c r="R45" s="171" t="s">
        <v>21</v>
      </c>
      <c r="S45" s="171">
        <v>1</v>
      </c>
      <c r="T45" s="84"/>
      <c r="U45" s="171"/>
      <c r="V45" s="84"/>
      <c r="W45" s="112"/>
      <c r="X45" s="52" t="s">
        <v>60</v>
      </c>
      <c r="Y45" s="84">
        <v>2</v>
      </c>
      <c r="Z45" s="84">
        <v>15</v>
      </c>
      <c r="AA45" s="52">
        <f t="shared" si="2"/>
        <v>30</v>
      </c>
      <c r="AB45" s="53" t="s">
        <v>20</v>
      </c>
      <c r="AC45" s="174" t="s">
        <v>6185</v>
      </c>
      <c r="AD45" s="83" t="s">
        <v>11</v>
      </c>
    </row>
    <row r="46" spans="1:30" ht="15.75" x14ac:dyDescent="0.25">
      <c r="A46" s="58">
        <v>43</v>
      </c>
      <c r="B46" s="55" t="s">
        <v>677</v>
      </c>
      <c r="C46" s="161" t="s">
        <v>676</v>
      </c>
      <c r="D46" s="172"/>
      <c r="E46" s="112"/>
      <c r="F46" s="112"/>
      <c r="G46" s="112"/>
      <c r="H46" s="112"/>
      <c r="I46" s="171"/>
      <c r="J46" s="171"/>
      <c r="K46" s="173"/>
      <c r="L46" s="112"/>
      <c r="M46" s="51"/>
      <c r="N46" s="112"/>
      <c r="O46" s="112"/>
      <c r="P46" s="171"/>
      <c r="Q46" s="171"/>
      <c r="R46" s="171" t="s">
        <v>21</v>
      </c>
      <c r="S46" s="171">
        <v>1</v>
      </c>
      <c r="T46" s="112"/>
      <c r="U46" s="171"/>
      <c r="V46" s="112"/>
      <c r="W46" s="112"/>
      <c r="X46" s="52" t="s">
        <v>60</v>
      </c>
      <c r="Y46" s="112">
        <v>1</v>
      </c>
      <c r="Z46" s="51">
        <v>10</v>
      </c>
      <c r="AA46" s="52">
        <f t="shared" si="2"/>
        <v>10</v>
      </c>
      <c r="AB46" s="53" t="s">
        <v>20</v>
      </c>
      <c r="AC46" s="174" t="s">
        <v>6185</v>
      </c>
      <c r="AD46" s="83" t="s">
        <v>11</v>
      </c>
    </row>
    <row r="47" spans="1:30" ht="30" x14ac:dyDescent="0.25">
      <c r="A47" s="58">
        <v>44</v>
      </c>
      <c r="B47" s="55" t="s">
        <v>675</v>
      </c>
      <c r="C47" s="87" t="s">
        <v>674</v>
      </c>
      <c r="D47" s="172"/>
      <c r="E47" s="84"/>
      <c r="F47" s="84"/>
      <c r="G47" s="84"/>
      <c r="H47" s="84"/>
      <c r="I47" s="171"/>
      <c r="J47" s="171"/>
      <c r="K47" s="173"/>
      <c r="L47" s="84"/>
      <c r="M47" s="51"/>
      <c r="N47" s="84"/>
      <c r="O47" s="84"/>
      <c r="P47" s="171"/>
      <c r="Q47" s="171"/>
      <c r="R47" s="171" t="s">
        <v>21</v>
      </c>
      <c r="S47" s="171">
        <v>1</v>
      </c>
      <c r="T47" s="84"/>
      <c r="U47" s="171"/>
      <c r="V47" s="84"/>
      <c r="W47" s="112"/>
      <c r="X47" s="52" t="s">
        <v>60</v>
      </c>
      <c r="Y47" s="84">
        <v>1</v>
      </c>
      <c r="Z47" s="84">
        <v>15</v>
      </c>
      <c r="AA47" s="52">
        <f t="shared" si="2"/>
        <v>15</v>
      </c>
      <c r="AB47" s="53" t="s">
        <v>20</v>
      </c>
      <c r="AC47" s="174" t="s">
        <v>6185</v>
      </c>
      <c r="AD47" s="83" t="s">
        <v>11</v>
      </c>
    </row>
    <row r="48" spans="1:30" ht="15.75" x14ac:dyDescent="0.25">
      <c r="A48" s="58">
        <v>45</v>
      </c>
      <c r="B48" s="116"/>
      <c r="C48" s="87"/>
      <c r="D48" s="172"/>
      <c r="E48" s="84"/>
      <c r="F48" s="84"/>
      <c r="G48" s="84"/>
      <c r="H48" s="84"/>
      <c r="I48" s="171"/>
      <c r="J48" s="171"/>
      <c r="K48" s="173"/>
      <c r="L48" s="84"/>
      <c r="M48" s="51"/>
      <c r="N48" s="84"/>
      <c r="O48" s="84"/>
      <c r="P48" s="171"/>
      <c r="Q48" s="171"/>
      <c r="R48" s="171"/>
      <c r="S48" s="171"/>
      <c r="T48" s="84"/>
      <c r="U48" s="171"/>
      <c r="V48" s="84"/>
      <c r="W48" s="112"/>
      <c r="X48" s="52" t="s">
        <v>60</v>
      </c>
      <c r="Y48" s="84">
        <v>1</v>
      </c>
      <c r="Z48" s="84">
        <v>12.5</v>
      </c>
      <c r="AA48" s="52">
        <f t="shared" si="2"/>
        <v>12.5</v>
      </c>
      <c r="AB48" s="53" t="s">
        <v>20</v>
      </c>
      <c r="AC48" s="174" t="s">
        <v>6185</v>
      </c>
      <c r="AD48" s="83" t="s">
        <v>11</v>
      </c>
    </row>
    <row r="49" spans="1:30" ht="30" x14ac:dyDescent="0.25">
      <c r="A49" s="58">
        <v>46</v>
      </c>
      <c r="B49" s="55" t="s">
        <v>673</v>
      </c>
      <c r="C49" s="87" t="s">
        <v>672</v>
      </c>
      <c r="D49" s="172"/>
      <c r="E49" s="84"/>
      <c r="F49" s="84"/>
      <c r="G49" s="84"/>
      <c r="H49" s="84"/>
      <c r="I49" s="171"/>
      <c r="J49" s="171"/>
      <c r="K49" s="173"/>
      <c r="L49" s="84"/>
      <c r="M49" s="51"/>
      <c r="N49" s="84"/>
      <c r="O49" s="84"/>
      <c r="P49" s="171"/>
      <c r="Q49" s="171"/>
      <c r="R49" s="171" t="s">
        <v>21</v>
      </c>
      <c r="S49" s="171">
        <v>1</v>
      </c>
      <c r="T49" s="84"/>
      <c r="U49" s="171"/>
      <c r="V49" s="84"/>
      <c r="W49" s="112"/>
      <c r="X49" s="52" t="s">
        <v>60</v>
      </c>
      <c r="Y49" s="84">
        <v>1</v>
      </c>
      <c r="Z49" s="84">
        <v>20</v>
      </c>
      <c r="AA49" s="52">
        <f t="shared" si="2"/>
        <v>20</v>
      </c>
      <c r="AB49" s="14" t="s">
        <v>20</v>
      </c>
      <c r="AC49" s="174" t="s">
        <v>6185</v>
      </c>
      <c r="AD49" s="83" t="s">
        <v>11</v>
      </c>
    </row>
    <row r="50" spans="1:30" ht="30" x14ac:dyDescent="0.25">
      <c r="A50" s="58">
        <v>47</v>
      </c>
      <c r="B50" s="55" t="s">
        <v>671</v>
      </c>
      <c r="C50" s="87" t="s">
        <v>670</v>
      </c>
      <c r="D50" s="172"/>
      <c r="E50" s="84"/>
      <c r="F50" s="84"/>
      <c r="G50" s="84"/>
      <c r="H50" s="84"/>
      <c r="I50" s="171"/>
      <c r="J50" s="171"/>
      <c r="K50" s="173"/>
      <c r="L50" s="84"/>
      <c r="M50" s="51"/>
      <c r="N50" s="84"/>
      <c r="O50" s="84"/>
      <c r="P50" s="171"/>
      <c r="Q50" s="171"/>
      <c r="R50" s="171" t="s">
        <v>21</v>
      </c>
      <c r="S50" s="171">
        <v>1</v>
      </c>
      <c r="T50" s="84"/>
      <c r="U50" s="171"/>
      <c r="V50" s="84"/>
      <c r="W50" s="112"/>
      <c r="X50" s="52" t="s">
        <v>60</v>
      </c>
      <c r="Y50" s="84">
        <v>1</v>
      </c>
      <c r="Z50" s="84">
        <v>15</v>
      </c>
      <c r="AA50" s="52">
        <f t="shared" si="2"/>
        <v>15</v>
      </c>
      <c r="AB50" s="14" t="s">
        <v>20</v>
      </c>
      <c r="AC50" s="174" t="s">
        <v>6185</v>
      </c>
      <c r="AD50" s="83" t="s">
        <v>11</v>
      </c>
    </row>
    <row r="51" spans="1:30" ht="30" x14ac:dyDescent="0.25">
      <c r="A51" s="58">
        <v>48</v>
      </c>
      <c r="B51" s="55" t="s">
        <v>669</v>
      </c>
      <c r="C51" s="87" t="s">
        <v>668</v>
      </c>
      <c r="D51" s="172"/>
      <c r="E51" s="84"/>
      <c r="F51" s="84"/>
      <c r="G51" s="84"/>
      <c r="H51" s="84"/>
      <c r="I51" s="171"/>
      <c r="J51" s="171"/>
      <c r="K51" s="173"/>
      <c r="L51" s="84"/>
      <c r="M51" s="51"/>
      <c r="N51" s="84"/>
      <c r="O51" s="84"/>
      <c r="P51" s="171"/>
      <c r="Q51" s="171"/>
      <c r="R51" s="171" t="s">
        <v>21</v>
      </c>
      <c r="S51" s="171">
        <v>1</v>
      </c>
      <c r="T51" s="84"/>
      <c r="U51" s="171"/>
      <c r="V51" s="84"/>
      <c r="W51" s="112"/>
      <c r="X51" s="52" t="s">
        <v>60</v>
      </c>
      <c r="Y51" s="84">
        <v>1</v>
      </c>
      <c r="Z51" s="84">
        <v>18</v>
      </c>
      <c r="AA51" s="52">
        <f t="shared" si="2"/>
        <v>18</v>
      </c>
      <c r="AB51" s="14" t="s">
        <v>20</v>
      </c>
      <c r="AC51" s="174" t="s">
        <v>6185</v>
      </c>
      <c r="AD51" s="83" t="s">
        <v>11</v>
      </c>
    </row>
    <row r="52" spans="1:30" ht="30" x14ac:dyDescent="0.25">
      <c r="A52" s="58">
        <v>49</v>
      </c>
      <c r="B52" s="55" t="s">
        <v>667</v>
      </c>
      <c r="C52" s="87" t="s">
        <v>666</v>
      </c>
      <c r="D52" s="172"/>
      <c r="E52" s="84"/>
      <c r="F52" s="84"/>
      <c r="G52" s="84"/>
      <c r="H52" s="84"/>
      <c r="I52" s="171"/>
      <c r="J52" s="171"/>
      <c r="K52" s="173"/>
      <c r="L52" s="84"/>
      <c r="M52" s="51"/>
      <c r="N52" s="84"/>
      <c r="O52" s="84"/>
      <c r="P52" s="171"/>
      <c r="Q52" s="171"/>
      <c r="R52" s="171" t="s">
        <v>21</v>
      </c>
      <c r="S52" s="171">
        <v>1</v>
      </c>
      <c r="T52" s="84"/>
      <c r="U52" s="171"/>
      <c r="V52" s="84"/>
      <c r="W52" s="112"/>
      <c r="X52" s="52" t="s">
        <v>60</v>
      </c>
      <c r="Y52" s="84">
        <v>1</v>
      </c>
      <c r="Z52" s="84">
        <v>25</v>
      </c>
      <c r="AA52" s="52">
        <f t="shared" si="2"/>
        <v>25</v>
      </c>
      <c r="AB52" s="14" t="s">
        <v>20</v>
      </c>
      <c r="AC52" s="174" t="s">
        <v>6185</v>
      </c>
      <c r="AD52" s="83" t="s">
        <v>11</v>
      </c>
    </row>
    <row r="53" spans="1:30" ht="15.75" x14ac:dyDescent="0.25">
      <c r="A53" s="58">
        <v>50</v>
      </c>
      <c r="B53" s="116"/>
      <c r="C53" s="87"/>
      <c r="D53" s="172"/>
      <c r="E53" s="84"/>
      <c r="F53" s="84"/>
      <c r="G53" s="84"/>
      <c r="H53" s="84"/>
      <c r="I53" s="171"/>
      <c r="J53" s="171"/>
      <c r="K53" s="173"/>
      <c r="L53" s="84"/>
      <c r="M53" s="51"/>
      <c r="N53" s="84"/>
      <c r="O53" s="84"/>
      <c r="P53" s="171"/>
      <c r="Q53" s="171"/>
      <c r="R53" s="171"/>
      <c r="S53" s="171"/>
      <c r="T53" s="84"/>
      <c r="U53" s="171"/>
      <c r="V53" s="84"/>
      <c r="W53" s="112"/>
      <c r="X53" s="52" t="s">
        <v>60</v>
      </c>
      <c r="Y53" s="84">
        <v>1</v>
      </c>
      <c r="Z53" s="84">
        <v>7.5</v>
      </c>
      <c r="AA53" s="52">
        <f t="shared" si="2"/>
        <v>7.5</v>
      </c>
      <c r="AB53" s="14" t="s">
        <v>20</v>
      </c>
      <c r="AC53" s="174" t="s">
        <v>6185</v>
      </c>
      <c r="AD53" s="83" t="s">
        <v>11</v>
      </c>
    </row>
    <row r="54" spans="1:30" ht="78.75" x14ac:dyDescent="0.25">
      <c r="A54" s="58">
        <v>51</v>
      </c>
      <c r="B54" s="55" t="s">
        <v>665</v>
      </c>
      <c r="C54" s="106" t="s">
        <v>664</v>
      </c>
      <c r="D54" s="172"/>
      <c r="E54" s="102"/>
      <c r="F54" s="102"/>
      <c r="G54" s="102"/>
      <c r="H54" s="102"/>
      <c r="I54" s="171"/>
      <c r="J54" s="171"/>
      <c r="K54" s="173">
        <v>1</v>
      </c>
      <c r="L54" s="84" t="s">
        <v>663</v>
      </c>
      <c r="M54" s="51">
        <v>3500</v>
      </c>
      <c r="N54" s="84"/>
      <c r="O54" s="84"/>
      <c r="P54" s="171"/>
      <c r="Q54" s="171"/>
      <c r="R54" s="171"/>
      <c r="S54" s="171"/>
      <c r="T54" s="84"/>
      <c r="U54" s="171"/>
      <c r="V54" s="84"/>
      <c r="W54" s="112"/>
      <c r="X54" s="92" t="s">
        <v>60</v>
      </c>
      <c r="Y54" s="84">
        <v>1</v>
      </c>
      <c r="Z54" s="84">
        <v>2375</v>
      </c>
      <c r="AA54" s="52">
        <f t="shared" si="2"/>
        <v>2375</v>
      </c>
      <c r="AB54" s="14" t="s">
        <v>20</v>
      </c>
      <c r="AC54" s="174" t="s">
        <v>6185</v>
      </c>
      <c r="AD54" s="83" t="s">
        <v>97</v>
      </c>
    </row>
    <row r="55" spans="1:30" ht="15.75" x14ac:dyDescent="0.25">
      <c r="A55" s="58">
        <v>52</v>
      </c>
      <c r="B55" s="116"/>
      <c r="C55" s="87"/>
      <c r="D55" s="172"/>
      <c r="E55" s="84"/>
      <c r="F55" s="84"/>
      <c r="G55" s="84"/>
      <c r="H55" s="84"/>
      <c r="I55" s="171"/>
      <c r="J55" s="171"/>
      <c r="K55" s="173"/>
      <c r="L55" s="84"/>
      <c r="M55" s="51"/>
      <c r="N55" s="84"/>
      <c r="O55" s="84"/>
      <c r="P55" s="171"/>
      <c r="Q55" s="171"/>
      <c r="R55" s="171"/>
      <c r="S55" s="171"/>
      <c r="T55" s="84"/>
      <c r="U55" s="171"/>
      <c r="V55" s="84"/>
      <c r="W55" s="112"/>
      <c r="X55" s="93" t="s">
        <v>60</v>
      </c>
      <c r="Y55" s="84">
        <v>3</v>
      </c>
      <c r="Z55" s="84">
        <v>1000</v>
      </c>
      <c r="AA55" s="52">
        <f t="shared" si="2"/>
        <v>3000</v>
      </c>
      <c r="AB55" s="14" t="s">
        <v>20</v>
      </c>
      <c r="AC55" s="174" t="s">
        <v>6185</v>
      </c>
      <c r="AD55" s="83" t="s">
        <v>97</v>
      </c>
    </row>
    <row r="56" spans="1:30" ht="15.75" x14ac:dyDescent="0.25">
      <c r="A56" s="58">
        <v>53</v>
      </c>
      <c r="B56" s="116"/>
      <c r="C56" s="87"/>
      <c r="D56" s="172"/>
      <c r="E56" s="84"/>
      <c r="F56" s="84"/>
      <c r="G56" s="84"/>
      <c r="H56" s="84"/>
      <c r="I56" s="171"/>
      <c r="J56" s="171"/>
      <c r="K56" s="173"/>
      <c r="L56" s="84"/>
      <c r="M56" s="51"/>
      <c r="N56" s="84"/>
      <c r="O56" s="84"/>
      <c r="P56" s="171"/>
      <c r="Q56" s="171"/>
      <c r="R56" s="171"/>
      <c r="S56" s="171"/>
      <c r="T56" s="84"/>
      <c r="U56" s="171"/>
      <c r="V56" s="84"/>
      <c r="W56" s="112"/>
      <c r="X56" s="93" t="s">
        <v>60</v>
      </c>
      <c r="Y56" s="84">
        <v>1</v>
      </c>
      <c r="Z56" s="84">
        <v>750</v>
      </c>
      <c r="AA56" s="52">
        <f t="shared" si="2"/>
        <v>750</v>
      </c>
      <c r="AB56" s="14" t="s">
        <v>20</v>
      </c>
      <c r="AC56" s="174" t="s">
        <v>6185</v>
      </c>
      <c r="AD56" s="83" t="s">
        <v>97</v>
      </c>
    </row>
    <row r="57" spans="1:30" ht="45" x14ac:dyDescent="0.25">
      <c r="A57" s="58">
        <v>54</v>
      </c>
      <c r="B57" s="55" t="s">
        <v>662</v>
      </c>
      <c r="C57" s="87" t="s">
        <v>661</v>
      </c>
      <c r="D57" s="172" t="s">
        <v>1</v>
      </c>
      <c r="E57" s="50" t="s">
        <v>4</v>
      </c>
      <c r="F57" s="50">
        <v>1</v>
      </c>
      <c r="G57" s="50" t="s">
        <v>660</v>
      </c>
      <c r="H57" s="50">
        <f>(2*9000)/0.8</f>
        <v>22500</v>
      </c>
      <c r="I57" s="171"/>
      <c r="J57" s="171"/>
      <c r="K57" s="173"/>
      <c r="L57" s="84"/>
      <c r="M57" s="51"/>
      <c r="N57" s="95"/>
      <c r="O57" s="95"/>
      <c r="P57" s="171"/>
      <c r="Q57" s="171"/>
      <c r="R57" s="171"/>
      <c r="S57" s="171"/>
      <c r="T57" s="95"/>
      <c r="U57" s="171"/>
      <c r="V57" s="95"/>
      <c r="W57" s="112"/>
      <c r="X57" s="93" t="s">
        <v>60</v>
      </c>
      <c r="Y57" s="84">
        <v>1</v>
      </c>
      <c r="Z57" s="84">
        <v>160</v>
      </c>
      <c r="AA57" s="52">
        <f t="shared" si="2"/>
        <v>160</v>
      </c>
      <c r="AB57" s="14" t="s">
        <v>1</v>
      </c>
      <c r="AC57" s="174" t="s">
        <v>6185</v>
      </c>
      <c r="AD57" s="83" t="s">
        <v>11</v>
      </c>
    </row>
    <row r="58" spans="1:30" ht="15.75" x14ac:dyDescent="0.25">
      <c r="A58" s="58">
        <v>55</v>
      </c>
      <c r="B58" s="93"/>
      <c r="C58" s="87"/>
      <c r="D58" s="172"/>
      <c r="E58" s="84"/>
      <c r="F58" s="112"/>
      <c r="G58" s="84"/>
      <c r="H58" s="84"/>
      <c r="I58" s="171"/>
      <c r="J58" s="171"/>
      <c r="K58" s="173"/>
      <c r="L58" s="84"/>
      <c r="M58" s="51"/>
      <c r="N58" s="95"/>
      <c r="O58" s="95"/>
      <c r="P58" s="171"/>
      <c r="Q58" s="171"/>
      <c r="R58" s="171"/>
      <c r="S58" s="171"/>
      <c r="T58" s="95"/>
      <c r="U58" s="171"/>
      <c r="V58" s="95"/>
      <c r="W58" s="112"/>
      <c r="X58" s="93" t="s">
        <v>60</v>
      </c>
      <c r="Y58" s="84">
        <v>1</v>
      </c>
      <c r="Z58" s="84">
        <v>5</v>
      </c>
      <c r="AA58" s="52">
        <f t="shared" si="2"/>
        <v>5</v>
      </c>
      <c r="AB58" s="14" t="s">
        <v>1</v>
      </c>
      <c r="AC58" s="174" t="s">
        <v>6185</v>
      </c>
      <c r="AD58" s="83" t="s">
        <v>11</v>
      </c>
    </row>
    <row r="59" spans="1:30" ht="45" x14ac:dyDescent="0.25">
      <c r="A59" s="58">
        <v>56</v>
      </c>
      <c r="B59" s="55" t="s">
        <v>659</v>
      </c>
      <c r="C59" s="87" t="s">
        <v>658</v>
      </c>
      <c r="D59" s="172" t="s">
        <v>1</v>
      </c>
      <c r="E59" s="84" t="s">
        <v>4</v>
      </c>
      <c r="F59" s="112">
        <v>1</v>
      </c>
      <c r="G59" s="50" t="s">
        <v>657</v>
      </c>
      <c r="H59" s="50">
        <f>20000/0.8</f>
        <v>25000</v>
      </c>
      <c r="I59" s="171"/>
      <c r="J59" s="171"/>
      <c r="K59" s="173"/>
      <c r="L59" s="84"/>
      <c r="M59" s="51"/>
      <c r="N59" s="84"/>
      <c r="O59" s="84"/>
      <c r="P59" s="171"/>
      <c r="Q59" s="171"/>
      <c r="R59" s="171"/>
      <c r="S59" s="171"/>
      <c r="T59" s="84"/>
      <c r="U59" s="171"/>
      <c r="V59" s="84"/>
      <c r="W59" s="112"/>
      <c r="X59" s="93" t="s">
        <v>60</v>
      </c>
      <c r="Y59" s="84">
        <v>1</v>
      </c>
      <c r="Z59" s="84">
        <v>200</v>
      </c>
      <c r="AA59" s="52">
        <f t="shared" si="2"/>
        <v>200</v>
      </c>
      <c r="AB59" s="14" t="s">
        <v>1</v>
      </c>
      <c r="AC59" s="174" t="s">
        <v>6185</v>
      </c>
      <c r="AD59" s="83" t="s">
        <v>66</v>
      </c>
    </row>
    <row r="60" spans="1:30" ht="63" x14ac:dyDescent="0.25">
      <c r="A60" s="58">
        <v>57</v>
      </c>
      <c r="B60" s="55" t="s">
        <v>656</v>
      </c>
      <c r="C60" s="87" t="s">
        <v>655</v>
      </c>
      <c r="D60" s="172"/>
      <c r="E60" s="84"/>
      <c r="F60" s="112"/>
      <c r="G60" s="84"/>
      <c r="H60" s="84"/>
      <c r="I60" s="171"/>
      <c r="J60" s="171"/>
      <c r="K60" s="173">
        <v>1</v>
      </c>
      <c r="L60" s="84" t="s">
        <v>654</v>
      </c>
      <c r="M60" s="51">
        <v>15000</v>
      </c>
      <c r="N60" s="84"/>
      <c r="O60" s="84"/>
      <c r="P60" s="171"/>
      <c r="Q60" s="171"/>
      <c r="R60" s="171"/>
      <c r="S60" s="171"/>
      <c r="T60" s="84"/>
      <c r="U60" s="171"/>
      <c r="V60" s="84">
        <v>2</v>
      </c>
      <c r="W60" s="112"/>
      <c r="X60" s="93" t="s">
        <v>60</v>
      </c>
      <c r="Y60" s="84">
        <v>1</v>
      </c>
      <c r="Z60" s="84" t="s">
        <v>653</v>
      </c>
      <c r="AA60" s="52">
        <v>7500</v>
      </c>
      <c r="AB60" s="14" t="s">
        <v>20</v>
      </c>
      <c r="AC60" s="174" t="s">
        <v>6185</v>
      </c>
      <c r="AD60" s="52" t="s">
        <v>66</v>
      </c>
    </row>
    <row r="61" spans="1:30" ht="31.5" x14ac:dyDescent="0.25">
      <c r="A61" s="58">
        <v>58</v>
      </c>
      <c r="B61" s="116"/>
      <c r="C61" s="87"/>
      <c r="D61" s="172"/>
      <c r="E61" s="84"/>
      <c r="F61" s="112"/>
      <c r="G61" s="84"/>
      <c r="H61" s="84"/>
      <c r="I61" s="171"/>
      <c r="J61" s="171"/>
      <c r="K61" s="173"/>
      <c r="L61" s="84"/>
      <c r="M61" s="51"/>
      <c r="N61" s="84"/>
      <c r="O61" s="84"/>
      <c r="P61" s="171"/>
      <c r="Q61" s="171"/>
      <c r="R61" s="171"/>
      <c r="S61" s="171"/>
      <c r="T61" s="84"/>
      <c r="U61" s="171"/>
      <c r="V61" s="84"/>
      <c r="W61" s="112"/>
      <c r="X61" s="93" t="s">
        <v>60</v>
      </c>
      <c r="Y61" s="14">
        <v>2</v>
      </c>
      <c r="Z61" s="84" t="s">
        <v>652</v>
      </c>
      <c r="AA61" s="52">
        <f>1450*2</f>
        <v>2900</v>
      </c>
      <c r="AB61" s="14" t="s">
        <v>20</v>
      </c>
      <c r="AC61" s="174" t="s">
        <v>6185</v>
      </c>
      <c r="AD61" s="14" t="s">
        <v>66</v>
      </c>
    </row>
    <row r="62" spans="1:30" ht="15.75" x14ac:dyDescent="0.25">
      <c r="A62" s="58">
        <v>59</v>
      </c>
      <c r="B62" s="116"/>
      <c r="C62" s="87"/>
      <c r="D62" s="172"/>
      <c r="E62" s="84"/>
      <c r="F62" s="112"/>
      <c r="G62" s="84"/>
      <c r="H62" s="84"/>
      <c r="I62" s="171"/>
      <c r="J62" s="171"/>
      <c r="K62" s="173"/>
      <c r="L62" s="84"/>
      <c r="M62" s="51"/>
      <c r="N62" s="84"/>
      <c r="O62" s="84"/>
      <c r="P62" s="171"/>
      <c r="Q62" s="171"/>
      <c r="R62" s="171"/>
      <c r="S62" s="171"/>
      <c r="T62" s="84"/>
      <c r="U62" s="171"/>
      <c r="V62" s="84"/>
      <c r="W62" s="112"/>
      <c r="X62" s="93" t="s">
        <v>60</v>
      </c>
      <c r="Y62" s="14">
        <v>1</v>
      </c>
      <c r="Z62" s="84">
        <v>365</v>
      </c>
      <c r="AA62" s="52">
        <f>Z62*Y62</f>
        <v>365</v>
      </c>
      <c r="AB62" s="14" t="s">
        <v>20</v>
      </c>
      <c r="AC62" s="174" t="s">
        <v>6185</v>
      </c>
      <c r="AD62" s="93" t="s">
        <v>66</v>
      </c>
    </row>
    <row r="63" spans="1:30" ht="15.75" x14ac:dyDescent="0.25">
      <c r="A63" s="58">
        <v>60</v>
      </c>
      <c r="B63" s="116"/>
      <c r="C63" s="87"/>
      <c r="D63" s="172"/>
      <c r="E63" s="84"/>
      <c r="F63" s="112"/>
      <c r="G63" s="84"/>
      <c r="H63" s="84"/>
      <c r="I63" s="171"/>
      <c r="J63" s="171"/>
      <c r="K63" s="173"/>
      <c r="L63" s="84"/>
      <c r="M63" s="51"/>
      <c r="N63" s="84"/>
      <c r="O63" s="84"/>
      <c r="P63" s="171"/>
      <c r="Q63" s="171"/>
      <c r="R63" s="171"/>
      <c r="S63" s="171"/>
      <c r="T63" s="84"/>
      <c r="U63" s="171"/>
      <c r="V63" s="84"/>
      <c r="W63" s="112"/>
      <c r="X63" s="93" t="s">
        <v>60</v>
      </c>
      <c r="Y63" s="14">
        <v>1</v>
      </c>
      <c r="Z63" s="84">
        <v>125</v>
      </c>
      <c r="AA63" s="52">
        <f>Z63*Y63</f>
        <v>125</v>
      </c>
      <c r="AB63" s="14" t="s">
        <v>20</v>
      </c>
      <c r="AC63" s="174" t="s">
        <v>6185</v>
      </c>
      <c r="AD63" s="93" t="s">
        <v>66</v>
      </c>
    </row>
    <row r="64" spans="1:30" ht="15.75" x14ac:dyDescent="0.25">
      <c r="A64" s="58">
        <v>61</v>
      </c>
      <c r="B64" s="116"/>
      <c r="C64" s="87"/>
      <c r="D64" s="172"/>
      <c r="E64" s="84"/>
      <c r="F64" s="112"/>
      <c r="G64" s="84"/>
      <c r="H64" s="84"/>
      <c r="I64" s="171"/>
      <c r="J64" s="171"/>
      <c r="K64" s="173"/>
      <c r="L64" s="84"/>
      <c r="M64" s="51"/>
      <c r="N64" s="84"/>
      <c r="O64" s="84"/>
      <c r="P64" s="171"/>
      <c r="Q64" s="171"/>
      <c r="R64" s="171"/>
      <c r="S64" s="171"/>
      <c r="T64" s="84"/>
      <c r="U64" s="171"/>
      <c r="V64" s="84"/>
      <c r="W64" s="112"/>
      <c r="X64" s="52" t="s">
        <v>226</v>
      </c>
      <c r="Y64" s="50">
        <v>1</v>
      </c>
      <c r="Z64" s="50">
        <v>633</v>
      </c>
      <c r="AA64" s="52">
        <f>Z64*Y64</f>
        <v>633</v>
      </c>
      <c r="AB64" s="14" t="s">
        <v>20</v>
      </c>
      <c r="AC64" s="174" t="s">
        <v>6185</v>
      </c>
      <c r="AD64" s="93" t="s">
        <v>66</v>
      </c>
    </row>
    <row r="65" spans="1:30" ht="60" x14ac:dyDescent="0.25">
      <c r="A65" s="58">
        <v>62</v>
      </c>
      <c r="B65" s="55" t="s">
        <v>651</v>
      </c>
      <c r="C65" s="87" t="s">
        <v>650</v>
      </c>
      <c r="D65" s="172" t="s">
        <v>1</v>
      </c>
      <c r="E65" s="84" t="s">
        <v>4</v>
      </c>
      <c r="F65" s="112">
        <v>1</v>
      </c>
      <c r="G65" s="50" t="s">
        <v>649</v>
      </c>
      <c r="H65" s="50">
        <f>(2*1500)/0.8</f>
        <v>3750</v>
      </c>
      <c r="I65" s="171"/>
      <c r="J65" s="171"/>
      <c r="K65" s="173"/>
      <c r="L65" s="84"/>
      <c r="M65" s="51"/>
      <c r="N65" s="84"/>
      <c r="O65" s="84"/>
      <c r="P65" s="171"/>
      <c r="Q65" s="171"/>
      <c r="R65" s="171"/>
      <c r="S65" s="171"/>
      <c r="T65" s="84"/>
      <c r="U65" s="171"/>
      <c r="V65" s="84"/>
      <c r="W65" s="112"/>
      <c r="X65" s="52" t="s">
        <v>60</v>
      </c>
      <c r="Y65" s="84">
        <v>1</v>
      </c>
      <c r="Z65" s="84">
        <v>62.5</v>
      </c>
      <c r="AA65" s="52">
        <f>Z65*Y65</f>
        <v>62.5</v>
      </c>
      <c r="AB65" s="14" t="s">
        <v>1</v>
      </c>
      <c r="AC65" s="174" t="s">
        <v>6185</v>
      </c>
      <c r="AD65" s="93" t="s">
        <v>66</v>
      </c>
    </row>
    <row r="66" spans="1:30" ht="45" x14ac:dyDescent="0.25">
      <c r="A66" s="58">
        <v>63</v>
      </c>
      <c r="B66" s="55" t="s">
        <v>648</v>
      </c>
      <c r="C66" s="87" t="s">
        <v>647</v>
      </c>
      <c r="D66" s="172" t="s">
        <v>1</v>
      </c>
      <c r="E66" s="50" t="s">
        <v>4</v>
      </c>
      <c r="F66" s="50">
        <v>1</v>
      </c>
      <c r="G66" s="50" t="s">
        <v>646</v>
      </c>
      <c r="H66" s="50">
        <f>3000/0.8</f>
        <v>3750</v>
      </c>
      <c r="I66" s="171"/>
      <c r="J66" s="171"/>
      <c r="K66" s="173"/>
      <c r="L66" s="84"/>
      <c r="M66" s="51"/>
      <c r="N66" s="84"/>
      <c r="O66" s="84"/>
      <c r="P66" s="171"/>
      <c r="Q66" s="171"/>
      <c r="R66" s="171"/>
      <c r="S66" s="171"/>
      <c r="T66" s="84"/>
      <c r="U66" s="171"/>
      <c r="V66" s="84"/>
      <c r="W66" s="112"/>
      <c r="X66" s="52" t="s">
        <v>60</v>
      </c>
      <c r="Y66" s="84">
        <v>1</v>
      </c>
      <c r="Z66" s="84">
        <v>63</v>
      </c>
      <c r="AA66" s="52">
        <f>Z66*Y66</f>
        <v>63</v>
      </c>
      <c r="AB66" s="14" t="s">
        <v>1</v>
      </c>
      <c r="AC66" s="174" t="s">
        <v>6185</v>
      </c>
      <c r="AD66" s="93" t="s">
        <v>81</v>
      </c>
    </row>
    <row r="67" spans="1:30" ht="60" x14ac:dyDescent="0.25">
      <c r="A67" s="58">
        <v>64</v>
      </c>
      <c r="B67" s="55" t="s">
        <v>645</v>
      </c>
      <c r="C67" s="87" t="s">
        <v>644</v>
      </c>
      <c r="D67" s="172"/>
      <c r="E67" s="84"/>
      <c r="F67" s="112"/>
      <c r="G67" s="84"/>
      <c r="H67" s="84"/>
      <c r="I67" s="171"/>
      <c r="J67" s="171"/>
      <c r="K67" s="173">
        <v>1</v>
      </c>
      <c r="L67" s="84" t="s">
        <v>643</v>
      </c>
      <c r="M67" s="51">
        <f>2*6300</f>
        <v>12600</v>
      </c>
      <c r="N67" s="84"/>
      <c r="O67" s="84"/>
      <c r="P67" s="171"/>
      <c r="Q67" s="171"/>
      <c r="R67" s="171"/>
      <c r="S67" s="171"/>
      <c r="T67" s="84"/>
      <c r="U67" s="171"/>
      <c r="V67" s="84"/>
      <c r="W67" s="112"/>
      <c r="X67" s="170"/>
      <c r="Y67" s="84"/>
      <c r="Z67" s="84"/>
      <c r="AA67" s="52"/>
      <c r="AB67" s="14" t="s">
        <v>20</v>
      </c>
      <c r="AC67" s="174" t="s">
        <v>6185</v>
      </c>
      <c r="AD67" s="93" t="s">
        <v>66</v>
      </c>
    </row>
    <row r="68" spans="1:30" ht="47.25" x14ac:dyDescent="0.25">
      <c r="A68" s="58">
        <v>65</v>
      </c>
      <c r="B68" s="55" t="s">
        <v>642</v>
      </c>
      <c r="C68" s="87" t="s">
        <v>641</v>
      </c>
      <c r="D68" s="172"/>
      <c r="E68" s="84"/>
      <c r="F68" s="112"/>
      <c r="G68" s="84"/>
      <c r="H68" s="84"/>
      <c r="I68" s="171"/>
      <c r="J68" s="171"/>
      <c r="K68" s="173">
        <v>1</v>
      </c>
      <c r="L68" s="84" t="s">
        <v>640</v>
      </c>
      <c r="M68" s="51">
        <v>10000</v>
      </c>
      <c r="N68" s="84"/>
      <c r="O68" s="84"/>
      <c r="P68" s="171"/>
      <c r="Q68" s="171"/>
      <c r="R68" s="171"/>
      <c r="S68" s="171"/>
      <c r="T68" s="84"/>
      <c r="U68" s="171"/>
      <c r="V68" s="84"/>
      <c r="W68" s="112"/>
      <c r="X68" s="14" t="s">
        <v>60</v>
      </c>
      <c r="Y68" s="84">
        <v>1</v>
      </c>
      <c r="Z68" s="84">
        <v>250</v>
      </c>
      <c r="AA68" s="52">
        <f t="shared" ref="AA68:AA78" si="3">Z68*Y68</f>
        <v>250</v>
      </c>
      <c r="AB68" s="14" t="s">
        <v>20</v>
      </c>
      <c r="AC68" s="174" t="s">
        <v>6185</v>
      </c>
      <c r="AD68" s="93" t="s">
        <v>81</v>
      </c>
    </row>
    <row r="69" spans="1:30" ht="78.75" x14ac:dyDescent="0.25">
      <c r="A69" s="58">
        <v>66</v>
      </c>
      <c r="B69" s="55" t="s">
        <v>639</v>
      </c>
      <c r="C69" s="87" t="s">
        <v>638</v>
      </c>
      <c r="D69" s="172"/>
      <c r="E69" s="84"/>
      <c r="F69" s="112"/>
      <c r="G69" s="84"/>
      <c r="H69" s="84"/>
      <c r="I69" s="171"/>
      <c r="J69" s="171"/>
      <c r="K69" s="173">
        <v>1</v>
      </c>
      <c r="L69" s="84" t="s">
        <v>637</v>
      </c>
      <c r="M69" s="50">
        <f>2500+900</f>
        <v>3400</v>
      </c>
      <c r="N69" s="84"/>
      <c r="O69" s="84"/>
      <c r="P69" s="171"/>
      <c r="Q69" s="171"/>
      <c r="R69" s="171"/>
      <c r="S69" s="171"/>
      <c r="T69" s="84"/>
      <c r="U69" s="171"/>
      <c r="V69" s="84"/>
      <c r="W69" s="112"/>
      <c r="X69" s="14" t="s">
        <v>60</v>
      </c>
      <c r="Y69" s="84">
        <v>2</v>
      </c>
      <c r="Z69" s="84">
        <v>1500</v>
      </c>
      <c r="AA69" s="52">
        <f t="shared" si="3"/>
        <v>3000</v>
      </c>
      <c r="AB69" s="14" t="s">
        <v>20</v>
      </c>
      <c r="AC69" s="174" t="s">
        <v>6185</v>
      </c>
      <c r="AD69" s="93" t="s">
        <v>81</v>
      </c>
    </row>
    <row r="70" spans="1:30" ht="94.5" x14ac:dyDescent="0.25">
      <c r="A70" s="58">
        <v>67</v>
      </c>
      <c r="B70" s="55" t="s">
        <v>636</v>
      </c>
      <c r="C70" s="87" t="s">
        <v>635</v>
      </c>
      <c r="D70" s="172"/>
      <c r="E70" s="84"/>
      <c r="F70" s="112"/>
      <c r="G70" s="84"/>
      <c r="H70" s="84"/>
      <c r="I70" s="171"/>
      <c r="J70" s="171"/>
      <c r="K70" s="173">
        <v>1</v>
      </c>
      <c r="L70" s="84" t="s">
        <v>634</v>
      </c>
      <c r="M70" s="51">
        <v>6200</v>
      </c>
      <c r="N70" s="84"/>
      <c r="O70" s="84"/>
      <c r="P70" s="171"/>
      <c r="Q70" s="171"/>
      <c r="R70" s="171"/>
      <c r="S70" s="171"/>
      <c r="T70" s="84"/>
      <c r="U70" s="171"/>
      <c r="V70" s="84"/>
      <c r="W70" s="112"/>
      <c r="X70" s="14" t="s">
        <v>60</v>
      </c>
      <c r="Y70" s="84">
        <v>1</v>
      </c>
      <c r="Z70" s="84">
        <v>1250</v>
      </c>
      <c r="AA70" s="52">
        <f t="shared" si="3"/>
        <v>1250</v>
      </c>
      <c r="AB70" s="14" t="s">
        <v>20</v>
      </c>
      <c r="AC70" s="174" t="s">
        <v>6185</v>
      </c>
      <c r="AD70" s="93" t="s">
        <v>81</v>
      </c>
    </row>
    <row r="71" spans="1:30" ht="15.75" x14ac:dyDescent="0.25">
      <c r="A71" s="58">
        <v>68</v>
      </c>
      <c r="B71" s="93"/>
      <c r="C71" s="87"/>
      <c r="D71" s="172"/>
      <c r="E71" s="84"/>
      <c r="F71" s="112"/>
      <c r="G71" s="84"/>
      <c r="H71" s="84"/>
      <c r="I71" s="171"/>
      <c r="J71" s="171"/>
      <c r="K71" s="173"/>
      <c r="L71" s="84"/>
      <c r="M71" s="51"/>
      <c r="N71" s="84"/>
      <c r="O71" s="84"/>
      <c r="P71" s="171"/>
      <c r="Q71" s="171"/>
      <c r="R71" s="171"/>
      <c r="S71" s="171"/>
      <c r="T71" s="84"/>
      <c r="U71" s="171"/>
      <c r="V71" s="84"/>
      <c r="W71" s="112"/>
      <c r="X71" s="14" t="s">
        <v>60</v>
      </c>
      <c r="Y71" s="84">
        <v>1</v>
      </c>
      <c r="Z71" s="84">
        <v>860</v>
      </c>
      <c r="AA71" s="52">
        <f t="shared" si="3"/>
        <v>860</v>
      </c>
      <c r="AB71" s="14" t="s">
        <v>20</v>
      </c>
      <c r="AC71" s="174" t="s">
        <v>6185</v>
      </c>
      <c r="AD71" s="93" t="s">
        <v>81</v>
      </c>
    </row>
    <row r="72" spans="1:30" ht="15.75" x14ac:dyDescent="0.25">
      <c r="A72" s="58">
        <v>69</v>
      </c>
      <c r="B72" s="93"/>
      <c r="C72" s="87"/>
      <c r="D72" s="172"/>
      <c r="E72" s="84"/>
      <c r="F72" s="112"/>
      <c r="G72" s="84"/>
      <c r="H72" s="84"/>
      <c r="I72" s="171"/>
      <c r="J72" s="171"/>
      <c r="K72" s="173"/>
      <c r="L72" s="84"/>
      <c r="M72" s="51"/>
      <c r="N72" s="84"/>
      <c r="O72" s="84"/>
      <c r="P72" s="171"/>
      <c r="Q72" s="171"/>
      <c r="R72" s="171"/>
      <c r="S72" s="171"/>
      <c r="T72" s="84"/>
      <c r="U72" s="171"/>
      <c r="V72" s="84"/>
      <c r="W72" s="112"/>
      <c r="X72" s="14" t="s">
        <v>60</v>
      </c>
      <c r="Y72" s="84">
        <v>1</v>
      </c>
      <c r="Z72" s="84">
        <v>380</v>
      </c>
      <c r="AA72" s="52">
        <f t="shared" si="3"/>
        <v>380</v>
      </c>
      <c r="AB72" s="14" t="s">
        <v>20</v>
      </c>
      <c r="AC72" s="174" t="s">
        <v>6185</v>
      </c>
      <c r="AD72" s="93" t="s">
        <v>81</v>
      </c>
    </row>
    <row r="73" spans="1:30" ht="30" x14ac:dyDescent="0.25">
      <c r="A73" s="58">
        <v>70</v>
      </c>
      <c r="B73" s="55" t="s">
        <v>633</v>
      </c>
      <c r="C73" s="87" t="s">
        <v>632</v>
      </c>
      <c r="D73" s="172"/>
      <c r="E73" s="84"/>
      <c r="F73" s="112"/>
      <c r="G73" s="84"/>
      <c r="H73" s="84"/>
      <c r="I73" s="171"/>
      <c r="J73" s="171"/>
      <c r="K73" s="173">
        <v>1</v>
      </c>
      <c r="L73" s="84" t="s">
        <v>631</v>
      </c>
      <c r="M73" s="51">
        <v>250</v>
      </c>
      <c r="N73" s="84">
        <v>1</v>
      </c>
      <c r="O73" s="84">
        <v>1</v>
      </c>
      <c r="P73" s="171"/>
      <c r="Q73" s="171"/>
      <c r="R73" s="171"/>
      <c r="S73" s="171"/>
      <c r="T73" s="84"/>
      <c r="U73" s="171"/>
      <c r="V73" s="84">
        <v>1</v>
      </c>
      <c r="W73" s="112"/>
      <c r="X73" s="14" t="s">
        <v>60</v>
      </c>
      <c r="Y73" s="84">
        <v>1</v>
      </c>
      <c r="Z73" s="84">
        <v>125</v>
      </c>
      <c r="AA73" s="52">
        <f t="shared" si="3"/>
        <v>125</v>
      </c>
      <c r="AB73" s="14" t="s">
        <v>20</v>
      </c>
      <c r="AC73" s="174" t="s">
        <v>6185</v>
      </c>
      <c r="AD73" s="93" t="s">
        <v>0</v>
      </c>
    </row>
    <row r="74" spans="1:30" ht="30" x14ac:dyDescent="0.25">
      <c r="A74" s="58">
        <v>71</v>
      </c>
      <c r="B74" s="55" t="s">
        <v>630</v>
      </c>
      <c r="C74" s="87" t="s">
        <v>629</v>
      </c>
      <c r="D74" s="172"/>
      <c r="E74" s="84"/>
      <c r="F74" s="112"/>
      <c r="G74" s="84"/>
      <c r="H74" s="84"/>
      <c r="I74" s="171"/>
      <c r="J74" s="171"/>
      <c r="K74" s="173">
        <v>1</v>
      </c>
      <c r="L74" s="84" t="s">
        <v>628</v>
      </c>
      <c r="M74" s="51">
        <v>200</v>
      </c>
      <c r="N74" s="84">
        <v>1</v>
      </c>
      <c r="O74" s="84">
        <v>1</v>
      </c>
      <c r="P74" s="171"/>
      <c r="Q74" s="171"/>
      <c r="R74" s="171"/>
      <c r="S74" s="171"/>
      <c r="T74" s="84"/>
      <c r="U74" s="171"/>
      <c r="V74" s="84"/>
      <c r="W74" s="112"/>
      <c r="X74" s="14" t="s">
        <v>60</v>
      </c>
      <c r="Y74" s="84">
        <v>1</v>
      </c>
      <c r="Z74" s="84">
        <v>62.5</v>
      </c>
      <c r="AA74" s="52">
        <f t="shared" si="3"/>
        <v>62.5</v>
      </c>
      <c r="AB74" s="14" t="s">
        <v>20</v>
      </c>
      <c r="AC74" s="174" t="s">
        <v>6185</v>
      </c>
      <c r="AD74" s="93" t="s">
        <v>19</v>
      </c>
    </row>
    <row r="75" spans="1:30" ht="30" x14ac:dyDescent="0.25">
      <c r="A75" s="58">
        <v>72</v>
      </c>
      <c r="B75" s="55" t="s">
        <v>627</v>
      </c>
      <c r="C75" s="87" t="s">
        <v>626</v>
      </c>
      <c r="D75" s="172"/>
      <c r="E75" s="84"/>
      <c r="F75" s="112"/>
      <c r="G75" s="84"/>
      <c r="H75" s="84"/>
      <c r="I75" s="171"/>
      <c r="J75" s="171"/>
      <c r="K75" s="173">
        <v>1</v>
      </c>
      <c r="L75" s="84" t="s">
        <v>621</v>
      </c>
      <c r="M75" s="51">
        <v>250</v>
      </c>
      <c r="N75" s="84">
        <v>1</v>
      </c>
      <c r="O75" s="84">
        <v>1</v>
      </c>
      <c r="P75" s="171"/>
      <c r="Q75" s="171"/>
      <c r="R75" s="171"/>
      <c r="S75" s="171"/>
      <c r="T75" s="84"/>
      <c r="U75" s="171"/>
      <c r="V75" s="52">
        <v>1</v>
      </c>
      <c r="W75" s="112"/>
      <c r="X75" s="14" t="s">
        <v>60</v>
      </c>
      <c r="Y75" s="84">
        <v>1</v>
      </c>
      <c r="Z75" s="84">
        <v>250</v>
      </c>
      <c r="AA75" s="52">
        <f t="shared" si="3"/>
        <v>250</v>
      </c>
      <c r="AB75" s="14" t="s">
        <v>20</v>
      </c>
      <c r="AC75" s="174" t="s">
        <v>6185</v>
      </c>
      <c r="AD75" s="93" t="s">
        <v>229</v>
      </c>
    </row>
    <row r="76" spans="1:30" ht="30" x14ac:dyDescent="0.25">
      <c r="A76" s="58">
        <v>73</v>
      </c>
      <c r="B76" s="55" t="s">
        <v>625</v>
      </c>
      <c r="C76" s="87" t="s">
        <v>624</v>
      </c>
      <c r="D76" s="172"/>
      <c r="E76" s="84"/>
      <c r="F76" s="112"/>
      <c r="G76" s="84"/>
      <c r="H76" s="84"/>
      <c r="I76" s="171"/>
      <c r="J76" s="171"/>
      <c r="K76" s="173"/>
      <c r="L76" s="84"/>
      <c r="M76" s="51"/>
      <c r="N76" s="84"/>
      <c r="O76" s="84"/>
      <c r="P76" s="171"/>
      <c r="Q76" s="171"/>
      <c r="R76" s="171" t="s">
        <v>21</v>
      </c>
      <c r="S76" s="171">
        <v>1</v>
      </c>
      <c r="T76" s="84"/>
      <c r="U76" s="171"/>
      <c r="V76" s="84"/>
      <c r="W76" s="112"/>
      <c r="X76" s="14" t="s">
        <v>60</v>
      </c>
      <c r="Y76" s="84">
        <v>1</v>
      </c>
      <c r="Z76" s="84">
        <v>15</v>
      </c>
      <c r="AA76" s="52">
        <f t="shared" si="3"/>
        <v>15</v>
      </c>
      <c r="AB76" s="14" t="s">
        <v>20</v>
      </c>
      <c r="AC76" s="174" t="s">
        <v>6185</v>
      </c>
      <c r="AD76" s="93" t="s">
        <v>97</v>
      </c>
    </row>
    <row r="77" spans="1:30" ht="45" x14ac:dyDescent="0.25">
      <c r="A77" s="58">
        <v>74</v>
      </c>
      <c r="B77" s="55" t="s">
        <v>623</v>
      </c>
      <c r="C77" s="87" t="s">
        <v>622</v>
      </c>
      <c r="D77" s="172"/>
      <c r="E77" s="84"/>
      <c r="F77" s="112"/>
      <c r="G77" s="84"/>
      <c r="H77" s="84"/>
      <c r="I77" s="171"/>
      <c r="J77" s="171"/>
      <c r="K77" s="173">
        <v>1</v>
      </c>
      <c r="L77" s="84" t="s">
        <v>621</v>
      </c>
      <c r="M77" s="51">
        <v>250</v>
      </c>
      <c r="N77" s="84">
        <v>1</v>
      </c>
      <c r="O77" s="84">
        <v>1</v>
      </c>
      <c r="P77" s="171"/>
      <c r="Q77" s="171"/>
      <c r="R77" s="171"/>
      <c r="S77" s="171"/>
      <c r="T77" s="84"/>
      <c r="U77" s="171"/>
      <c r="V77" s="52">
        <v>3</v>
      </c>
      <c r="W77" s="112"/>
      <c r="X77" s="14" t="s">
        <v>60</v>
      </c>
      <c r="Y77" s="84">
        <v>1</v>
      </c>
      <c r="Z77" s="84">
        <v>180</v>
      </c>
      <c r="AA77" s="52">
        <f t="shared" si="3"/>
        <v>180</v>
      </c>
      <c r="AB77" s="14" t="s">
        <v>20</v>
      </c>
      <c r="AC77" s="174" t="s">
        <v>6185</v>
      </c>
      <c r="AD77" s="93" t="s">
        <v>0</v>
      </c>
    </row>
    <row r="78" spans="1:30" ht="15.75" x14ac:dyDescent="0.25">
      <c r="A78" s="58">
        <v>75</v>
      </c>
      <c r="B78" s="55"/>
      <c r="C78" s="87"/>
      <c r="D78" s="172"/>
      <c r="E78" s="84"/>
      <c r="F78" s="112"/>
      <c r="G78" s="84"/>
      <c r="H78" s="84"/>
      <c r="I78" s="171"/>
      <c r="J78" s="171"/>
      <c r="K78" s="173"/>
      <c r="L78" s="84"/>
      <c r="M78" s="51"/>
      <c r="N78" s="84"/>
      <c r="O78" s="84"/>
      <c r="P78" s="171"/>
      <c r="Q78" s="171"/>
      <c r="R78" s="171"/>
      <c r="S78" s="171"/>
      <c r="T78" s="84"/>
      <c r="U78" s="171"/>
      <c r="V78" s="84"/>
      <c r="W78" s="112"/>
      <c r="X78" s="14" t="s">
        <v>60</v>
      </c>
      <c r="Y78" s="84">
        <v>1</v>
      </c>
      <c r="Z78" s="52">
        <v>82.5</v>
      </c>
      <c r="AA78" s="52">
        <f t="shared" si="3"/>
        <v>82.5</v>
      </c>
      <c r="AB78" s="14" t="s">
        <v>20</v>
      </c>
      <c r="AC78" s="174" t="s">
        <v>6185</v>
      </c>
      <c r="AD78" s="93" t="s">
        <v>0</v>
      </c>
    </row>
    <row r="79" spans="1:30" ht="30" x14ac:dyDescent="0.25">
      <c r="A79" s="58">
        <v>76</v>
      </c>
      <c r="B79" s="55" t="s">
        <v>620</v>
      </c>
      <c r="C79" s="87" t="s">
        <v>619</v>
      </c>
      <c r="D79" s="172"/>
      <c r="E79" s="84"/>
      <c r="F79" s="112"/>
      <c r="G79" s="84"/>
      <c r="H79" s="84"/>
      <c r="I79" s="171"/>
      <c r="J79" s="171"/>
      <c r="K79" s="173">
        <v>1</v>
      </c>
      <c r="L79" s="84" t="s">
        <v>618</v>
      </c>
      <c r="M79" s="51">
        <v>160</v>
      </c>
      <c r="N79" s="84">
        <v>1</v>
      </c>
      <c r="O79" s="84">
        <v>1</v>
      </c>
      <c r="P79" s="171"/>
      <c r="Q79" s="171"/>
      <c r="R79" s="171"/>
      <c r="S79" s="171"/>
      <c r="T79" s="146"/>
      <c r="U79" s="171"/>
      <c r="V79" s="51"/>
      <c r="W79" s="146"/>
      <c r="X79" s="170"/>
      <c r="Y79" s="169"/>
      <c r="Z79" s="169"/>
      <c r="AA79" s="52"/>
      <c r="AB79" s="14" t="s">
        <v>20</v>
      </c>
      <c r="AC79" s="174" t="s">
        <v>6185</v>
      </c>
      <c r="AD79" s="83" t="s">
        <v>66</v>
      </c>
    </row>
    <row r="80" spans="1:30" ht="30" x14ac:dyDescent="0.25">
      <c r="A80" s="58">
        <v>77</v>
      </c>
      <c r="B80" s="55" t="s">
        <v>617</v>
      </c>
      <c r="C80" s="148" t="s">
        <v>616</v>
      </c>
      <c r="D80" s="172" t="s">
        <v>1</v>
      </c>
      <c r="E80" s="51" t="s">
        <v>226</v>
      </c>
      <c r="F80" s="51">
        <v>1</v>
      </c>
      <c r="G80" s="51">
        <v>1100</v>
      </c>
      <c r="H80" s="172">
        <v>1100</v>
      </c>
      <c r="I80" s="171"/>
      <c r="J80" s="171"/>
      <c r="K80" s="51"/>
      <c r="L80" s="51"/>
      <c r="M80" s="51"/>
      <c r="N80" s="51"/>
      <c r="O80" s="51"/>
      <c r="P80" s="171"/>
      <c r="Q80" s="171"/>
      <c r="R80" s="171"/>
      <c r="S80" s="171"/>
      <c r="T80" s="146"/>
      <c r="U80" s="171"/>
      <c r="V80" s="51"/>
      <c r="W80" s="146"/>
      <c r="X80" s="170"/>
      <c r="Y80" s="169"/>
      <c r="Z80" s="169"/>
      <c r="AA80" s="52"/>
      <c r="AB80" s="14" t="s">
        <v>1</v>
      </c>
      <c r="AC80" s="174" t="s">
        <v>6185</v>
      </c>
      <c r="AD80" s="83" t="s">
        <v>81</v>
      </c>
    </row>
    <row r="81" spans="1:30" ht="30" x14ac:dyDescent="0.25">
      <c r="A81" s="58">
        <v>78</v>
      </c>
      <c r="B81" s="55" t="s">
        <v>615</v>
      </c>
      <c r="C81" s="148" t="s">
        <v>614</v>
      </c>
      <c r="D81" s="172" t="s">
        <v>1</v>
      </c>
      <c r="E81" s="51" t="s">
        <v>226</v>
      </c>
      <c r="F81" s="51">
        <v>1</v>
      </c>
      <c r="G81" s="51">
        <v>1100</v>
      </c>
      <c r="H81" s="172">
        <v>1100</v>
      </c>
      <c r="I81" s="171"/>
      <c r="J81" s="171"/>
      <c r="K81" s="51"/>
      <c r="L81" s="51"/>
      <c r="M81" s="51"/>
      <c r="N81" s="51"/>
      <c r="O81" s="51"/>
      <c r="P81" s="171"/>
      <c r="Q81" s="171"/>
      <c r="R81" s="171"/>
      <c r="S81" s="171"/>
      <c r="T81" s="146"/>
      <c r="U81" s="171"/>
      <c r="V81" s="51"/>
      <c r="W81" s="146"/>
      <c r="X81" s="170"/>
      <c r="Y81" s="169"/>
      <c r="Z81" s="169"/>
      <c r="AA81" s="52"/>
      <c r="AB81" s="14" t="s">
        <v>1</v>
      </c>
      <c r="AC81" s="174" t="s">
        <v>6185</v>
      </c>
      <c r="AD81" s="83" t="s">
        <v>81</v>
      </c>
    </row>
    <row r="82" spans="1:30" ht="15.75" x14ac:dyDescent="0.25">
      <c r="A82" s="58">
        <v>79</v>
      </c>
      <c r="B82" s="101" t="s">
        <v>613</v>
      </c>
      <c r="C82" s="143" t="s">
        <v>612</v>
      </c>
      <c r="D82" s="168"/>
      <c r="E82" s="4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40" t="s">
        <v>21</v>
      </c>
      <c r="S82" s="40">
        <v>1</v>
      </c>
      <c r="T82" s="40"/>
      <c r="U82" s="40"/>
      <c r="V82" s="40"/>
      <c r="W82" s="40"/>
      <c r="X82" s="40" t="s">
        <v>2</v>
      </c>
      <c r="Y82" s="40">
        <v>1</v>
      </c>
      <c r="Z82" s="40">
        <v>15</v>
      </c>
      <c r="AA82" s="40">
        <f t="shared" ref="AA82:AA97" si="4">Z82*Y82</f>
        <v>15</v>
      </c>
      <c r="AB82" s="36" t="s">
        <v>20</v>
      </c>
      <c r="AC82" s="35" t="s">
        <v>6186</v>
      </c>
      <c r="AD82" s="167" t="s">
        <v>0</v>
      </c>
    </row>
    <row r="83" spans="1:30" ht="15.75" x14ac:dyDescent="0.25">
      <c r="A83" s="58">
        <v>80</v>
      </c>
      <c r="B83" s="83" t="s">
        <v>611</v>
      </c>
      <c r="C83" s="134" t="s">
        <v>610</v>
      </c>
      <c r="D83" s="166"/>
      <c r="E83" s="3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" t="s">
        <v>21</v>
      </c>
      <c r="S83" s="5">
        <v>1</v>
      </c>
      <c r="T83" s="5"/>
      <c r="U83" s="5"/>
      <c r="V83" s="5"/>
      <c r="W83" s="5"/>
      <c r="X83" s="5" t="s">
        <v>2</v>
      </c>
      <c r="Y83" s="5">
        <v>1</v>
      </c>
      <c r="Z83" s="5">
        <v>25</v>
      </c>
      <c r="AA83" s="5">
        <f t="shared" si="4"/>
        <v>25</v>
      </c>
      <c r="AB83" s="6" t="s">
        <v>20</v>
      </c>
      <c r="AC83" s="35" t="s">
        <v>6186</v>
      </c>
      <c r="AD83" s="165" t="s">
        <v>0</v>
      </c>
    </row>
    <row r="84" spans="1:30" ht="15.75" x14ac:dyDescent="0.25">
      <c r="A84" s="58">
        <v>81</v>
      </c>
      <c r="B84" s="83" t="s">
        <v>609</v>
      </c>
      <c r="C84" s="134" t="s">
        <v>608</v>
      </c>
      <c r="D84" s="166"/>
      <c r="E84" s="3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" t="s">
        <v>21</v>
      </c>
      <c r="S84" s="5">
        <v>1</v>
      </c>
      <c r="T84" s="5"/>
      <c r="U84" s="5"/>
      <c r="V84" s="5"/>
      <c r="W84" s="5"/>
      <c r="X84" s="5" t="s">
        <v>2</v>
      </c>
      <c r="Y84" s="5">
        <v>1</v>
      </c>
      <c r="Z84" s="5">
        <v>62.5</v>
      </c>
      <c r="AA84" s="5">
        <f t="shared" si="4"/>
        <v>62.5</v>
      </c>
      <c r="AB84" s="6" t="s">
        <v>20</v>
      </c>
      <c r="AC84" s="35" t="s">
        <v>6186</v>
      </c>
      <c r="AD84" s="165" t="s">
        <v>0</v>
      </c>
    </row>
    <row r="85" spans="1:30" ht="30" x14ac:dyDescent="0.25">
      <c r="A85" s="58">
        <v>82</v>
      </c>
      <c r="B85" s="83" t="s">
        <v>607</v>
      </c>
      <c r="C85" s="134" t="s">
        <v>606</v>
      </c>
      <c r="D85" s="166"/>
      <c r="E85" s="3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" t="s">
        <v>21</v>
      </c>
      <c r="S85" s="5">
        <v>1</v>
      </c>
      <c r="T85" s="5"/>
      <c r="U85" s="5"/>
      <c r="V85" s="5"/>
      <c r="W85" s="5"/>
      <c r="X85" s="5" t="s">
        <v>2</v>
      </c>
      <c r="Y85" s="8">
        <v>1</v>
      </c>
      <c r="Z85" s="8">
        <v>15</v>
      </c>
      <c r="AA85" s="5">
        <f t="shared" si="4"/>
        <v>15</v>
      </c>
      <c r="AB85" s="6" t="s">
        <v>20</v>
      </c>
      <c r="AC85" s="35" t="s">
        <v>6186</v>
      </c>
      <c r="AD85" s="165" t="s">
        <v>0</v>
      </c>
    </row>
    <row r="86" spans="1:30" ht="30" x14ac:dyDescent="0.25">
      <c r="A86" s="58">
        <v>83</v>
      </c>
      <c r="B86" s="83" t="s">
        <v>605</v>
      </c>
      <c r="C86" s="134" t="s">
        <v>604</v>
      </c>
      <c r="D86" s="166"/>
      <c r="E86" s="3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 t="s">
        <v>21</v>
      </c>
      <c r="S86" s="5">
        <v>1</v>
      </c>
      <c r="T86" s="5"/>
      <c r="U86" s="5"/>
      <c r="V86" s="5"/>
      <c r="W86" s="5"/>
      <c r="X86" s="5" t="s">
        <v>2</v>
      </c>
      <c r="Y86" s="8">
        <v>1</v>
      </c>
      <c r="Z86" s="8">
        <v>35</v>
      </c>
      <c r="AA86" s="5">
        <f t="shared" si="4"/>
        <v>35</v>
      </c>
      <c r="AB86" s="6" t="s">
        <v>20</v>
      </c>
      <c r="AC86" s="35" t="s">
        <v>6186</v>
      </c>
      <c r="AD86" s="116" t="s">
        <v>229</v>
      </c>
    </row>
    <row r="87" spans="1:30" ht="30" x14ac:dyDescent="0.25">
      <c r="A87" s="58">
        <v>84</v>
      </c>
      <c r="B87" s="83" t="s">
        <v>603</v>
      </c>
      <c r="C87" s="134" t="s">
        <v>602</v>
      </c>
      <c r="D87" s="166"/>
      <c r="E87" s="3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" t="s">
        <v>21</v>
      </c>
      <c r="S87" s="5">
        <v>1</v>
      </c>
      <c r="T87" s="5"/>
      <c r="U87" s="5"/>
      <c r="V87" s="5"/>
      <c r="W87" s="5"/>
      <c r="X87" s="5" t="s">
        <v>2</v>
      </c>
      <c r="Y87" s="8">
        <v>1</v>
      </c>
      <c r="Z87" s="8">
        <v>25</v>
      </c>
      <c r="AA87" s="5">
        <f t="shared" si="4"/>
        <v>25</v>
      </c>
      <c r="AB87" s="6" t="s">
        <v>20</v>
      </c>
      <c r="AC87" s="35" t="s">
        <v>6186</v>
      </c>
      <c r="AD87" s="116" t="s">
        <v>229</v>
      </c>
    </row>
    <row r="88" spans="1:30" ht="15.75" x14ac:dyDescent="0.25">
      <c r="A88" s="58">
        <v>85</v>
      </c>
      <c r="B88" s="83"/>
      <c r="C88" s="134"/>
      <c r="D88" s="166"/>
      <c r="E88" s="3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"/>
      <c r="S88" s="5"/>
      <c r="T88" s="5"/>
      <c r="U88" s="5"/>
      <c r="V88" s="5"/>
      <c r="W88" s="5"/>
      <c r="X88" s="5" t="s">
        <v>2</v>
      </c>
      <c r="Y88" s="8">
        <v>1</v>
      </c>
      <c r="Z88" s="8">
        <v>18</v>
      </c>
      <c r="AA88" s="5">
        <f t="shared" si="4"/>
        <v>18</v>
      </c>
      <c r="AB88" s="6" t="s">
        <v>20</v>
      </c>
      <c r="AC88" s="35" t="s">
        <v>6186</v>
      </c>
      <c r="AD88" s="116" t="s">
        <v>229</v>
      </c>
    </row>
    <row r="89" spans="1:30" ht="30" x14ac:dyDescent="0.25">
      <c r="A89" s="58">
        <v>86</v>
      </c>
      <c r="B89" s="83" t="s">
        <v>601</v>
      </c>
      <c r="C89" s="134" t="s">
        <v>600</v>
      </c>
      <c r="D89" s="166"/>
      <c r="E89" s="3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 t="s">
        <v>21</v>
      </c>
      <c r="S89" s="5">
        <v>1</v>
      </c>
      <c r="T89" s="5"/>
      <c r="U89" s="5"/>
      <c r="V89" s="5"/>
      <c r="W89" s="5"/>
      <c r="X89" s="5" t="s">
        <v>2</v>
      </c>
      <c r="Y89" s="8">
        <v>1</v>
      </c>
      <c r="Z89" s="8">
        <v>25</v>
      </c>
      <c r="AA89" s="5">
        <f t="shared" si="4"/>
        <v>25</v>
      </c>
      <c r="AB89" s="6" t="s">
        <v>20</v>
      </c>
      <c r="AC89" s="35" t="s">
        <v>6186</v>
      </c>
      <c r="AD89" s="116" t="s">
        <v>229</v>
      </c>
    </row>
    <row r="90" spans="1:30" ht="15.75" x14ac:dyDescent="0.25">
      <c r="A90" s="58">
        <v>87</v>
      </c>
      <c r="B90" s="83"/>
      <c r="C90" s="134"/>
      <c r="D90" s="16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 t="s">
        <v>2</v>
      </c>
      <c r="Y90" s="8">
        <v>1</v>
      </c>
      <c r="Z90" s="8">
        <v>15</v>
      </c>
      <c r="AA90" s="5">
        <f t="shared" si="4"/>
        <v>15</v>
      </c>
      <c r="AB90" s="6" t="s">
        <v>20</v>
      </c>
      <c r="AC90" s="35" t="s">
        <v>6186</v>
      </c>
      <c r="AD90" s="116" t="s">
        <v>229</v>
      </c>
    </row>
    <row r="91" spans="1:30" ht="30" x14ac:dyDescent="0.25">
      <c r="A91" s="58">
        <v>88</v>
      </c>
      <c r="B91" s="83" t="s">
        <v>599</v>
      </c>
      <c r="C91" s="134" t="s">
        <v>598</v>
      </c>
      <c r="D91" s="16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5" t="s">
        <v>21</v>
      </c>
      <c r="S91" s="6">
        <v>1</v>
      </c>
      <c r="T91" s="6"/>
      <c r="U91" s="6"/>
      <c r="V91" s="6"/>
      <c r="W91" s="6"/>
      <c r="X91" s="5" t="s">
        <v>2</v>
      </c>
      <c r="Y91" s="8">
        <v>1</v>
      </c>
      <c r="Z91" s="8">
        <v>25</v>
      </c>
      <c r="AA91" s="5">
        <f t="shared" si="4"/>
        <v>25</v>
      </c>
      <c r="AB91" s="6" t="s">
        <v>20</v>
      </c>
      <c r="AC91" s="35" t="s">
        <v>6186</v>
      </c>
      <c r="AD91" s="116" t="s">
        <v>229</v>
      </c>
    </row>
    <row r="92" spans="1:30" ht="15.75" x14ac:dyDescent="0.25">
      <c r="A92" s="58">
        <v>89</v>
      </c>
      <c r="B92" s="83"/>
      <c r="C92" s="134"/>
      <c r="D92" s="16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 t="s">
        <v>2</v>
      </c>
      <c r="Y92" s="8">
        <v>1</v>
      </c>
      <c r="Z92" s="8">
        <v>25</v>
      </c>
      <c r="AA92" s="5">
        <f t="shared" si="4"/>
        <v>25</v>
      </c>
      <c r="AB92" s="6" t="s">
        <v>20</v>
      </c>
      <c r="AC92" s="35" t="s">
        <v>6186</v>
      </c>
      <c r="AD92" s="116" t="s">
        <v>229</v>
      </c>
    </row>
    <row r="93" spans="1:30" ht="30" x14ac:dyDescent="0.25">
      <c r="A93" s="58">
        <v>90</v>
      </c>
      <c r="B93" s="83" t="s">
        <v>597</v>
      </c>
      <c r="C93" s="134" t="s">
        <v>596</v>
      </c>
      <c r="D93" s="16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 t="s">
        <v>21</v>
      </c>
      <c r="S93" s="5">
        <v>1</v>
      </c>
      <c r="T93" s="5"/>
      <c r="U93" s="5"/>
      <c r="V93" s="5"/>
      <c r="W93" s="5"/>
      <c r="X93" s="5" t="s">
        <v>2</v>
      </c>
      <c r="Y93" s="8">
        <v>1</v>
      </c>
      <c r="Z93" s="8">
        <v>15</v>
      </c>
      <c r="AA93" s="5">
        <f t="shared" si="4"/>
        <v>15</v>
      </c>
      <c r="AB93" s="6" t="s">
        <v>20</v>
      </c>
      <c r="AC93" s="35" t="s">
        <v>6186</v>
      </c>
      <c r="AD93" s="165" t="s">
        <v>0</v>
      </c>
    </row>
    <row r="94" spans="1:30" ht="15.75" x14ac:dyDescent="0.25">
      <c r="A94" s="58">
        <v>91</v>
      </c>
      <c r="B94" s="83"/>
      <c r="C94" s="134"/>
      <c r="D94" s="16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 t="s">
        <v>2</v>
      </c>
      <c r="Y94" s="8">
        <v>1</v>
      </c>
      <c r="Z94" s="8">
        <v>7.5</v>
      </c>
      <c r="AA94" s="5">
        <f t="shared" si="4"/>
        <v>7.5</v>
      </c>
      <c r="AB94" s="6" t="s">
        <v>20</v>
      </c>
      <c r="AC94" s="35" t="s">
        <v>6186</v>
      </c>
      <c r="AD94" s="165" t="s">
        <v>0</v>
      </c>
    </row>
    <row r="95" spans="1:30" ht="30" x14ac:dyDescent="0.25">
      <c r="A95" s="58">
        <v>92</v>
      </c>
      <c r="B95" s="83" t="s">
        <v>595</v>
      </c>
      <c r="C95" s="134" t="s">
        <v>594</v>
      </c>
      <c r="D95" s="16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 t="s">
        <v>21</v>
      </c>
      <c r="S95" s="5">
        <v>1</v>
      </c>
      <c r="T95" s="5"/>
      <c r="U95" s="5"/>
      <c r="V95" s="5"/>
      <c r="W95" s="5"/>
      <c r="X95" s="5" t="s">
        <v>2</v>
      </c>
      <c r="Y95" s="8">
        <v>1</v>
      </c>
      <c r="Z95" s="8">
        <v>25</v>
      </c>
      <c r="AA95" s="5">
        <f t="shared" si="4"/>
        <v>25</v>
      </c>
      <c r="AB95" s="6" t="s">
        <v>20</v>
      </c>
      <c r="AC95" s="35" t="s">
        <v>6186</v>
      </c>
      <c r="AD95" s="165" t="s">
        <v>0</v>
      </c>
    </row>
    <row r="96" spans="1:30" ht="30" x14ac:dyDescent="0.25">
      <c r="A96" s="58">
        <v>93</v>
      </c>
      <c r="B96" s="83" t="s">
        <v>593</v>
      </c>
      <c r="C96" s="134" t="s">
        <v>592</v>
      </c>
      <c r="D96" s="16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 t="s">
        <v>21</v>
      </c>
      <c r="S96" s="5">
        <v>1</v>
      </c>
      <c r="T96" s="5"/>
      <c r="U96" s="5"/>
      <c r="V96" s="5"/>
      <c r="W96" s="5"/>
      <c r="X96" s="5" t="s">
        <v>2</v>
      </c>
      <c r="Y96" s="8">
        <v>1</v>
      </c>
      <c r="Z96" s="5">
        <v>15</v>
      </c>
      <c r="AA96" s="5">
        <f t="shared" si="4"/>
        <v>15</v>
      </c>
      <c r="AB96" s="6" t="s">
        <v>20</v>
      </c>
      <c r="AC96" s="35" t="s">
        <v>6186</v>
      </c>
      <c r="AD96" s="165" t="s">
        <v>0</v>
      </c>
    </row>
    <row r="97" spans="1:30" ht="78.75" x14ac:dyDescent="0.25">
      <c r="A97" s="58">
        <v>94</v>
      </c>
      <c r="B97" s="83" t="s">
        <v>591</v>
      </c>
      <c r="C97" s="134" t="s">
        <v>590</v>
      </c>
      <c r="D97" s="5" t="s">
        <v>1</v>
      </c>
      <c r="E97" s="8" t="s">
        <v>4</v>
      </c>
      <c r="F97" s="5">
        <v>1</v>
      </c>
      <c r="G97" s="6" t="s">
        <v>589</v>
      </c>
      <c r="H97" s="8">
        <f>4*1839</f>
        <v>7356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 t="s">
        <v>2</v>
      </c>
      <c r="Y97" s="8">
        <v>1</v>
      </c>
      <c r="Z97" s="8">
        <v>63</v>
      </c>
      <c r="AA97" s="5">
        <f t="shared" si="4"/>
        <v>63</v>
      </c>
      <c r="AB97" s="6" t="s">
        <v>1</v>
      </c>
      <c r="AC97" s="35" t="s">
        <v>6186</v>
      </c>
      <c r="AD97" s="164" t="s">
        <v>11</v>
      </c>
    </row>
    <row r="98" spans="1:30" ht="60" x14ac:dyDescent="0.25">
      <c r="A98" s="58">
        <v>95</v>
      </c>
      <c r="B98" s="83" t="s">
        <v>588</v>
      </c>
      <c r="C98" s="86" t="s">
        <v>587</v>
      </c>
      <c r="D98" s="162"/>
      <c r="E98" s="5"/>
      <c r="F98" s="5"/>
      <c r="G98" s="5"/>
      <c r="H98" s="5"/>
      <c r="I98" s="5"/>
      <c r="J98" s="5"/>
      <c r="K98" s="5">
        <v>1</v>
      </c>
      <c r="L98" s="8" t="s">
        <v>586</v>
      </c>
      <c r="M98" s="5">
        <v>7500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 t="s">
        <v>20</v>
      </c>
      <c r="AC98" s="35" t="s">
        <v>6186</v>
      </c>
      <c r="AD98" s="164" t="s">
        <v>19</v>
      </c>
    </row>
    <row r="99" spans="1:30" ht="45" x14ac:dyDescent="0.25">
      <c r="A99" s="58">
        <v>96</v>
      </c>
      <c r="B99" s="83" t="s">
        <v>585</v>
      </c>
      <c r="C99" s="86" t="s">
        <v>584</v>
      </c>
      <c r="D99" s="162"/>
      <c r="E99" s="5"/>
      <c r="F99" s="5"/>
      <c r="G99" s="5"/>
      <c r="H99" s="5"/>
      <c r="I99" s="5"/>
      <c r="J99" s="5"/>
      <c r="K99" s="5">
        <v>1</v>
      </c>
      <c r="L99" s="8" t="s">
        <v>583</v>
      </c>
      <c r="M99" s="5">
        <v>6000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 t="s">
        <v>20</v>
      </c>
      <c r="AC99" s="35" t="s">
        <v>6186</v>
      </c>
      <c r="AD99" s="164" t="s">
        <v>19</v>
      </c>
    </row>
    <row r="100" spans="1:30" ht="30" x14ac:dyDescent="0.25">
      <c r="A100" s="58">
        <v>97</v>
      </c>
      <c r="B100" s="83" t="s">
        <v>582</v>
      </c>
      <c r="C100" s="86" t="s">
        <v>581</v>
      </c>
      <c r="D100" s="162"/>
      <c r="E100" s="5"/>
      <c r="F100" s="5"/>
      <c r="G100" s="5"/>
      <c r="H100" s="5"/>
      <c r="I100" s="5"/>
      <c r="J100" s="5"/>
      <c r="K100" s="5">
        <v>1</v>
      </c>
      <c r="L100" s="5">
        <v>500</v>
      </c>
      <c r="M100" s="5">
        <v>500</v>
      </c>
      <c r="N100" s="5">
        <v>1</v>
      </c>
      <c r="O100" s="5">
        <v>1</v>
      </c>
      <c r="P100" s="5"/>
      <c r="Q100" s="5"/>
      <c r="R100" s="5"/>
      <c r="S100" s="5"/>
      <c r="T100" s="5"/>
      <c r="U100" s="5"/>
      <c r="V100" s="5">
        <v>1</v>
      </c>
      <c r="W100" s="5"/>
      <c r="X100" s="5" t="s">
        <v>60</v>
      </c>
      <c r="Y100" s="5">
        <v>1</v>
      </c>
      <c r="Z100" s="5">
        <v>100</v>
      </c>
      <c r="AA100" s="5">
        <f>Z100*Y100</f>
        <v>100</v>
      </c>
      <c r="AB100" s="5" t="s">
        <v>20</v>
      </c>
      <c r="AC100" s="35" t="s">
        <v>6186</v>
      </c>
      <c r="AD100" s="164" t="s">
        <v>7</v>
      </c>
    </row>
    <row r="101" spans="1:30" ht="45" x14ac:dyDescent="0.25">
      <c r="A101" s="58">
        <v>98</v>
      </c>
      <c r="B101" s="83" t="s">
        <v>580</v>
      </c>
      <c r="C101" s="86" t="s">
        <v>579</v>
      </c>
      <c r="D101" s="16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 t="s">
        <v>60</v>
      </c>
      <c r="Y101" s="5">
        <v>1</v>
      </c>
      <c r="Z101" s="5">
        <v>82.5</v>
      </c>
      <c r="AA101" s="5">
        <f>Z101*Y101</f>
        <v>82.5</v>
      </c>
      <c r="AB101" s="5" t="s">
        <v>20</v>
      </c>
      <c r="AC101" s="35" t="s">
        <v>6186</v>
      </c>
      <c r="AD101" s="163" t="s">
        <v>7</v>
      </c>
    </row>
    <row r="102" spans="1:30" ht="45" x14ac:dyDescent="0.25">
      <c r="A102" s="58">
        <v>99</v>
      </c>
      <c r="B102" s="83" t="s">
        <v>578</v>
      </c>
      <c r="C102" s="161" t="s">
        <v>577</v>
      </c>
      <c r="D102" s="162"/>
      <c r="E102" s="5"/>
      <c r="F102" s="5"/>
      <c r="G102" s="5"/>
      <c r="H102" s="5"/>
      <c r="I102" s="5"/>
      <c r="J102" s="5"/>
      <c r="K102" s="5">
        <v>1</v>
      </c>
      <c r="L102" s="6" t="s">
        <v>571</v>
      </c>
      <c r="M102" s="5">
        <v>500</v>
      </c>
      <c r="N102" s="5">
        <v>1</v>
      </c>
      <c r="O102" s="5">
        <v>1</v>
      </c>
      <c r="P102" s="5"/>
      <c r="Q102" s="5"/>
      <c r="R102" s="5"/>
      <c r="S102" s="5"/>
      <c r="T102" s="5"/>
      <c r="U102" s="5"/>
      <c r="V102" s="5">
        <v>2</v>
      </c>
      <c r="W102" s="5"/>
      <c r="X102" s="5" t="s">
        <v>60</v>
      </c>
      <c r="Y102" s="5">
        <v>1</v>
      </c>
      <c r="Z102" s="5">
        <v>62.5</v>
      </c>
      <c r="AA102" s="5">
        <f>Z102*Y102</f>
        <v>62.5</v>
      </c>
      <c r="AB102" s="5" t="s">
        <v>20</v>
      </c>
      <c r="AC102" s="35" t="s">
        <v>6186</v>
      </c>
      <c r="AD102" s="83" t="s">
        <v>97</v>
      </c>
    </row>
    <row r="103" spans="1:30" ht="60" x14ac:dyDescent="0.25">
      <c r="A103" s="58">
        <v>100</v>
      </c>
      <c r="B103" s="83" t="s">
        <v>576</v>
      </c>
      <c r="C103" s="161" t="s">
        <v>575</v>
      </c>
      <c r="D103" s="162"/>
      <c r="E103" s="5"/>
      <c r="F103" s="5"/>
      <c r="G103" s="5"/>
      <c r="H103" s="5"/>
      <c r="I103" s="5"/>
      <c r="J103" s="5"/>
      <c r="K103" s="5">
        <v>1</v>
      </c>
      <c r="L103" s="6" t="s">
        <v>574</v>
      </c>
      <c r="M103" s="5">
        <v>1000</v>
      </c>
      <c r="N103" s="5">
        <v>1</v>
      </c>
      <c r="O103" s="5">
        <v>1</v>
      </c>
      <c r="P103" s="5"/>
      <c r="Q103" s="5"/>
      <c r="R103" s="5"/>
      <c r="S103" s="5"/>
      <c r="T103" s="5"/>
      <c r="U103" s="5"/>
      <c r="V103" s="5">
        <v>5</v>
      </c>
      <c r="W103" s="5"/>
      <c r="X103" s="5" t="s">
        <v>60</v>
      </c>
      <c r="Y103" s="5">
        <v>1</v>
      </c>
      <c r="Z103" s="5">
        <v>250</v>
      </c>
      <c r="AA103" s="5">
        <f>Z103*Y103</f>
        <v>250</v>
      </c>
      <c r="AB103" s="5" t="s">
        <v>20</v>
      </c>
      <c r="AC103" s="35" t="s">
        <v>6186</v>
      </c>
      <c r="AD103" s="83" t="s">
        <v>97</v>
      </c>
    </row>
    <row r="104" spans="1:30" ht="45" x14ac:dyDescent="0.25">
      <c r="A104" s="58">
        <v>101</v>
      </c>
      <c r="B104" s="83" t="s">
        <v>573</v>
      </c>
      <c r="C104" s="161" t="s">
        <v>572</v>
      </c>
      <c r="D104" s="162"/>
      <c r="E104" s="5"/>
      <c r="F104" s="5"/>
      <c r="G104" s="5"/>
      <c r="H104" s="5"/>
      <c r="I104" s="5"/>
      <c r="J104" s="5"/>
      <c r="K104" s="5">
        <v>1</v>
      </c>
      <c r="L104" s="6" t="s">
        <v>571</v>
      </c>
      <c r="M104" s="5">
        <v>500</v>
      </c>
      <c r="N104" s="5">
        <v>1</v>
      </c>
      <c r="O104" s="5">
        <v>1</v>
      </c>
      <c r="P104" s="5"/>
      <c r="Q104" s="5"/>
      <c r="R104" s="5"/>
      <c r="S104" s="5"/>
      <c r="T104" s="5"/>
      <c r="U104" s="5"/>
      <c r="V104" s="5">
        <v>2</v>
      </c>
      <c r="W104" s="5"/>
      <c r="X104" s="5" t="s">
        <v>60</v>
      </c>
      <c r="Y104" s="5">
        <v>1</v>
      </c>
      <c r="Z104" s="5">
        <v>62.5</v>
      </c>
      <c r="AA104" s="5">
        <f>Z104*Y104</f>
        <v>62.5</v>
      </c>
      <c r="AB104" s="5" t="s">
        <v>20</v>
      </c>
      <c r="AC104" s="35" t="s">
        <v>6186</v>
      </c>
      <c r="AD104" s="83" t="s">
        <v>97</v>
      </c>
    </row>
    <row r="105" spans="1:30" ht="30" x14ac:dyDescent="0.25">
      <c r="A105" s="58">
        <v>102</v>
      </c>
      <c r="B105" s="83" t="s">
        <v>570</v>
      </c>
      <c r="C105" s="86" t="s">
        <v>569</v>
      </c>
      <c r="D105" s="16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 t="s">
        <v>21</v>
      </c>
      <c r="S105" s="5">
        <v>1</v>
      </c>
      <c r="T105" s="5"/>
      <c r="U105" s="5"/>
      <c r="V105" s="5"/>
      <c r="W105" s="5"/>
      <c r="X105" s="5"/>
      <c r="Y105" s="5"/>
      <c r="Z105" s="5"/>
      <c r="AA105" s="5"/>
      <c r="AB105" s="5" t="s">
        <v>20</v>
      </c>
      <c r="AC105" s="35" t="s">
        <v>6186</v>
      </c>
      <c r="AD105" s="83" t="s">
        <v>229</v>
      </c>
    </row>
    <row r="106" spans="1:30" ht="60" x14ac:dyDescent="0.25">
      <c r="A106" s="58">
        <v>103</v>
      </c>
      <c r="B106" s="83" t="s">
        <v>568</v>
      </c>
      <c r="C106" s="161" t="s">
        <v>567</v>
      </c>
      <c r="D106" s="5" t="s">
        <v>1</v>
      </c>
      <c r="E106" s="5" t="s">
        <v>226</v>
      </c>
      <c r="F106" s="6">
        <v>1</v>
      </c>
      <c r="G106" s="6">
        <v>3000</v>
      </c>
      <c r="H106" s="6">
        <f>G106*F106</f>
        <v>3000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 t="s">
        <v>1</v>
      </c>
      <c r="AC106" s="35" t="s">
        <v>6186</v>
      </c>
      <c r="AD106" s="83" t="s">
        <v>66</v>
      </c>
    </row>
    <row r="107" spans="1:30" ht="45" x14ac:dyDescent="0.25">
      <c r="A107" s="58">
        <v>104</v>
      </c>
      <c r="B107" s="83" t="s">
        <v>566</v>
      </c>
      <c r="C107" s="161" t="s">
        <v>565</v>
      </c>
      <c r="D107" s="5" t="s">
        <v>1</v>
      </c>
      <c r="E107" s="5" t="s">
        <v>226</v>
      </c>
      <c r="F107" s="6">
        <v>1</v>
      </c>
      <c r="G107" s="6">
        <v>1100</v>
      </c>
      <c r="H107" s="6">
        <f>G107*F107</f>
        <v>1100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 t="s">
        <v>1</v>
      </c>
      <c r="AC107" s="35" t="s">
        <v>6186</v>
      </c>
      <c r="AD107" s="83" t="s">
        <v>81</v>
      </c>
    </row>
    <row r="108" spans="1:30" ht="30" x14ac:dyDescent="0.25">
      <c r="A108" s="58">
        <v>105</v>
      </c>
      <c r="B108" s="160" t="s">
        <v>564</v>
      </c>
      <c r="C108" s="143" t="s">
        <v>563</v>
      </c>
      <c r="D108" s="159"/>
      <c r="E108" s="157"/>
      <c r="F108" s="157"/>
      <c r="G108" s="157"/>
      <c r="H108" s="158"/>
      <c r="I108" s="153"/>
      <c r="J108" s="153"/>
      <c r="K108" s="154">
        <v>1</v>
      </c>
      <c r="L108" s="154" t="s">
        <v>514</v>
      </c>
      <c r="M108" s="157">
        <v>160</v>
      </c>
      <c r="N108" s="154">
        <v>1</v>
      </c>
      <c r="O108" s="154">
        <v>1</v>
      </c>
      <c r="P108" s="153"/>
      <c r="Q108" s="153"/>
      <c r="R108" s="156"/>
      <c r="S108" s="156"/>
      <c r="T108" s="155"/>
      <c r="U108" s="156"/>
      <c r="V108" s="154">
        <v>1</v>
      </c>
      <c r="W108" s="155"/>
      <c r="X108" s="102" t="s">
        <v>2</v>
      </c>
      <c r="Y108" s="154">
        <v>1</v>
      </c>
      <c r="Z108" s="154">
        <v>100</v>
      </c>
      <c r="AA108" s="102">
        <f t="shared" ref="AA108:AA124" si="5">Y108*Z108</f>
        <v>100</v>
      </c>
      <c r="AB108" s="153" t="s">
        <v>20</v>
      </c>
      <c r="AC108" s="152" t="s">
        <v>6179</v>
      </c>
      <c r="AD108" s="101" t="s">
        <v>7</v>
      </c>
    </row>
    <row r="109" spans="1:30" ht="45" x14ac:dyDescent="0.25">
      <c r="A109" s="58">
        <v>106</v>
      </c>
      <c r="B109" s="116" t="s">
        <v>562</v>
      </c>
      <c r="C109" s="134" t="s">
        <v>561</v>
      </c>
      <c r="D109" s="95"/>
      <c r="E109" s="111"/>
      <c r="F109" s="111"/>
      <c r="G109" s="111"/>
      <c r="H109" s="113"/>
      <c r="I109" s="108"/>
      <c r="J109" s="108"/>
      <c r="K109" s="130">
        <v>1</v>
      </c>
      <c r="L109" s="130" t="s">
        <v>242</v>
      </c>
      <c r="M109" s="111">
        <v>500</v>
      </c>
      <c r="N109" s="130">
        <v>1</v>
      </c>
      <c r="O109" s="130">
        <v>1</v>
      </c>
      <c r="P109" s="108"/>
      <c r="Q109" s="108"/>
      <c r="R109" s="109"/>
      <c r="S109" s="109"/>
      <c r="T109" s="130"/>
      <c r="U109" s="109"/>
      <c r="V109" s="130">
        <v>4</v>
      </c>
      <c r="W109" s="130"/>
      <c r="X109" s="84" t="s">
        <v>2</v>
      </c>
      <c r="Y109" s="130">
        <v>1</v>
      </c>
      <c r="Z109" s="130">
        <v>320</v>
      </c>
      <c r="AA109" s="84">
        <f t="shared" si="5"/>
        <v>320</v>
      </c>
      <c r="AB109" s="108" t="s">
        <v>20</v>
      </c>
      <c r="AC109" s="152" t="s">
        <v>6179</v>
      </c>
      <c r="AD109" s="83" t="s">
        <v>66</v>
      </c>
    </row>
    <row r="110" spans="1:30" ht="15.75" x14ac:dyDescent="0.25">
      <c r="A110" s="58">
        <v>107</v>
      </c>
      <c r="B110" s="90"/>
      <c r="C110" s="134"/>
      <c r="D110" s="95"/>
      <c r="E110" s="111"/>
      <c r="F110" s="111"/>
      <c r="G110" s="111"/>
      <c r="H110" s="113"/>
      <c r="I110" s="108"/>
      <c r="J110" s="108"/>
      <c r="K110" s="130"/>
      <c r="L110" s="130"/>
      <c r="M110" s="111"/>
      <c r="N110" s="130"/>
      <c r="O110" s="130"/>
      <c r="P110" s="108"/>
      <c r="Q110" s="108"/>
      <c r="R110" s="109"/>
      <c r="S110" s="109"/>
      <c r="T110" s="130"/>
      <c r="U110" s="109"/>
      <c r="V110" s="130"/>
      <c r="W110" s="130"/>
      <c r="X110" s="84" t="s">
        <v>2</v>
      </c>
      <c r="Y110" s="130">
        <v>1</v>
      </c>
      <c r="Z110" s="130">
        <v>100</v>
      </c>
      <c r="AA110" s="84">
        <f t="shared" si="5"/>
        <v>100</v>
      </c>
      <c r="AB110" s="108" t="s">
        <v>20</v>
      </c>
      <c r="AC110" s="152" t="s">
        <v>6179</v>
      </c>
      <c r="AD110" s="83" t="s">
        <v>66</v>
      </c>
    </row>
    <row r="111" spans="1:30" ht="15.75" x14ac:dyDescent="0.25">
      <c r="A111" s="58">
        <v>108</v>
      </c>
      <c r="B111" s="90"/>
      <c r="C111" s="134"/>
      <c r="D111" s="95"/>
      <c r="E111" s="111"/>
      <c r="F111" s="111"/>
      <c r="G111" s="111"/>
      <c r="H111" s="113"/>
      <c r="I111" s="108"/>
      <c r="J111" s="108"/>
      <c r="K111" s="130"/>
      <c r="L111" s="130"/>
      <c r="M111" s="111"/>
      <c r="N111" s="130"/>
      <c r="O111" s="130"/>
      <c r="P111" s="108"/>
      <c r="Q111" s="108"/>
      <c r="R111" s="109"/>
      <c r="S111" s="109"/>
      <c r="T111" s="130"/>
      <c r="U111" s="109"/>
      <c r="V111" s="130"/>
      <c r="W111" s="130"/>
      <c r="X111" s="84" t="s">
        <v>2</v>
      </c>
      <c r="Y111" s="130">
        <v>1</v>
      </c>
      <c r="Z111" s="130">
        <v>63</v>
      </c>
      <c r="AA111" s="84">
        <f t="shared" si="5"/>
        <v>63</v>
      </c>
      <c r="AB111" s="108" t="s">
        <v>20</v>
      </c>
      <c r="AC111" s="152" t="s">
        <v>6179</v>
      </c>
      <c r="AD111" s="93" t="s">
        <v>66</v>
      </c>
    </row>
    <row r="112" spans="1:30" ht="45" x14ac:dyDescent="0.25">
      <c r="A112" s="58">
        <v>109</v>
      </c>
      <c r="B112" s="116" t="s">
        <v>560</v>
      </c>
      <c r="C112" s="134" t="s">
        <v>559</v>
      </c>
      <c r="D112" s="95"/>
      <c r="E112" s="144"/>
      <c r="F112" s="144"/>
      <c r="G112" s="144"/>
      <c r="H112" s="113"/>
      <c r="I112" s="108"/>
      <c r="J112" s="108"/>
      <c r="K112" s="130">
        <v>1</v>
      </c>
      <c r="L112" s="130" t="s">
        <v>558</v>
      </c>
      <c r="M112" s="111">
        <v>1600</v>
      </c>
      <c r="N112" s="130">
        <v>1</v>
      </c>
      <c r="O112" s="130">
        <v>1</v>
      </c>
      <c r="P112" s="108"/>
      <c r="Q112" s="108"/>
      <c r="R112" s="109"/>
      <c r="S112" s="109"/>
      <c r="T112" s="130"/>
      <c r="U112" s="109"/>
      <c r="V112" s="130">
        <v>3</v>
      </c>
      <c r="W112" s="130">
        <v>3</v>
      </c>
      <c r="X112" s="84" t="s">
        <v>2</v>
      </c>
      <c r="Y112" s="130">
        <v>1</v>
      </c>
      <c r="Z112" s="130">
        <v>725</v>
      </c>
      <c r="AA112" s="84">
        <f t="shared" si="5"/>
        <v>725</v>
      </c>
      <c r="AB112" s="108" t="s">
        <v>20</v>
      </c>
      <c r="AC112" s="152" t="s">
        <v>6179</v>
      </c>
      <c r="AD112" s="93" t="s">
        <v>11</v>
      </c>
    </row>
    <row r="113" spans="1:30" ht="15.75" x14ac:dyDescent="0.25">
      <c r="A113" s="58">
        <v>110</v>
      </c>
      <c r="B113" s="90"/>
      <c r="C113" s="134"/>
      <c r="D113" s="95"/>
      <c r="E113" s="144"/>
      <c r="F113" s="144"/>
      <c r="G113" s="144"/>
      <c r="H113" s="113"/>
      <c r="I113" s="108"/>
      <c r="J113" s="108"/>
      <c r="K113" s="130"/>
      <c r="L113" s="130"/>
      <c r="M113" s="111"/>
      <c r="N113" s="130"/>
      <c r="O113" s="130"/>
      <c r="P113" s="108"/>
      <c r="Q113" s="108"/>
      <c r="R113" s="109"/>
      <c r="S113" s="109"/>
      <c r="T113" s="130"/>
      <c r="U113" s="109"/>
      <c r="V113" s="130"/>
      <c r="W113" s="130"/>
      <c r="X113" s="84" t="s">
        <v>2</v>
      </c>
      <c r="Y113" s="130">
        <v>1</v>
      </c>
      <c r="Z113" s="130">
        <v>725</v>
      </c>
      <c r="AA113" s="84">
        <f t="shared" si="5"/>
        <v>725</v>
      </c>
      <c r="AB113" s="108" t="s">
        <v>20</v>
      </c>
      <c r="AC113" s="152" t="s">
        <v>6179</v>
      </c>
      <c r="AD113" s="93" t="s">
        <v>11</v>
      </c>
    </row>
    <row r="114" spans="1:30" ht="30" x14ac:dyDescent="0.25">
      <c r="A114" s="58">
        <v>111</v>
      </c>
      <c r="B114" s="116" t="s">
        <v>557</v>
      </c>
      <c r="C114" s="132" t="s">
        <v>556</v>
      </c>
      <c r="D114" s="95"/>
      <c r="E114" s="126"/>
      <c r="F114" s="126"/>
      <c r="G114" s="126"/>
      <c r="H114" s="113"/>
      <c r="I114" s="108"/>
      <c r="J114" s="108"/>
      <c r="K114" s="112">
        <v>1</v>
      </c>
      <c r="L114" s="112" t="s">
        <v>514</v>
      </c>
      <c r="M114" s="111">
        <v>160</v>
      </c>
      <c r="N114" s="84">
        <v>1</v>
      </c>
      <c r="O114" s="112">
        <v>1</v>
      </c>
      <c r="P114" s="108"/>
      <c r="Q114" s="108"/>
      <c r="R114" s="109"/>
      <c r="S114" s="109"/>
      <c r="T114" s="130"/>
      <c r="U114" s="109"/>
      <c r="V114" s="112">
        <v>1</v>
      </c>
      <c r="W114" s="130"/>
      <c r="X114" s="84" t="s">
        <v>2</v>
      </c>
      <c r="Y114" s="112">
        <v>1</v>
      </c>
      <c r="Z114" s="112">
        <v>63</v>
      </c>
      <c r="AA114" s="84">
        <f t="shared" si="5"/>
        <v>63</v>
      </c>
      <c r="AB114" s="108" t="s">
        <v>20</v>
      </c>
      <c r="AC114" s="152" t="s">
        <v>6179</v>
      </c>
      <c r="AD114" s="93" t="s">
        <v>15</v>
      </c>
    </row>
    <row r="115" spans="1:30" ht="15.75" x14ac:dyDescent="0.25">
      <c r="A115" s="58">
        <v>112</v>
      </c>
      <c r="B115" s="90"/>
      <c r="C115" s="132"/>
      <c r="D115" s="95"/>
      <c r="E115" s="126"/>
      <c r="F115" s="126"/>
      <c r="G115" s="126"/>
      <c r="H115" s="113"/>
      <c r="I115" s="108"/>
      <c r="J115" s="108"/>
      <c r="K115" s="112"/>
      <c r="L115" s="112"/>
      <c r="M115" s="111"/>
      <c r="N115" s="84"/>
      <c r="O115" s="112"/>
      <c r="P115" s="108"/>
      <c r="Q115" s="108"/>
      <c r="R115" s="109"/>
      <c r="S115" s="109"/>
      <c r="T115" s="130"/>
      <c r="U115" s="109"/>
      <c r="V115" s="112"/>
      <c r="W115" s="130"/>
      <c r="X115" s="84" t="s">
        <v>2</v>
      </c>
      <c r="Y115" s="112">
        <v>1</v>
      </c>
      <c r="Z115" s="112">
        <v>45</v>
      </c>
      <c r="AA115" s="84">
        <f t="shared" si="5"/>
        <v>45</v>
      </c>
      <c r="AB115" s="108" t="s">
        <v>20</v>
      </c>
      <c r="AC115" s="152" t="s">
        <v>6179</v>
      </c>
      <c r="AD115" s="93" t="s">
        <v>15</v>
      </c>
    </row>
    <row r="116" spans="1:30" ht="30" x14ac:dyDescent="0.25">
      <c r="A116" s="58">
        <v>113</v>
      </c>
      <c r="B116" s="116" t="s">
        <v>555</v>
      </c>
      <c r="C116" s="134" t="s">
        <v>554</v>
      </c>
      <c r="D116" s="95"/>
      <c r="E116" s="111"/>
      <c r="F116" s="111"/>
      <c r="G116" s="111"/>
      <c r="H116" s="113"/>
      <c r="I116" s="108"/>
      <c r="J116" s="108"/>
      <c r="K116" s="112">
        <v>1</v>
      </c>
      <c r="L116" s="112" t="s">
        <v>501</v>
      </c>
      <c r="M116" s="111">
        <v>100</v>
      </c>
      <c r="N116" s="112">
        <v>1</v>
      </c>
      <c r="O116" s="112">
        <v>1</v>
      </c>
      <c r="P116" s="108"/>
      <c r="Q116" s="108"/>
      <c r="R116" s="109"/>
      <c r="S116" s="109"/>
      <c r="T116" s="146"/>
      <c r="U116" s="108"/>
      <c r="V116" s="112">
        <v>1</v>
      </c>
      <c r="W116" s="146"/>
      <c r="X116" s="84" t="s">
        <v>2</v>
      </c>
      <c r="Y116" s="112">
        <v>1</v>
      </c>
      <c r="Z116" s="112">
        <v>55</v>
      </c>
      <c r="AA116" s="84">
        <f t="shared" si="5"/>
        <v>55</v>
      </c>
      <c r="AB116" s="108" t="s">
        <v>20</v>
      </c>
      <c r="AC116" s="152" t="s">
        <v>6179</v>
      </c>
      <c r="AD116" s="93" t="s">
        <v>15</v>
      </c>
    </row>
    <row r="117" spans="1:30" ht="31.5" x14ac:dyDescent="0.25">
      <c r="A117" s="58">
        <v>114</v>
      </c>
      <c r="B117" s="116" t="s">
        <v>553</v>
      </c>
      <c r="C117" s="148" t="s">
        <v>552</v>
      </c>
      <c r="D117" s="95"/>
      <c r="E117" s="151"/>
      <c r="F117" s="151"/>
      <c r="G117" s="151"/>
      <c r="H117" s="113"/>
      <c r="I117" s="108"/>
      <c r="J117" s="108"/>
      <c r="K117" s="51">
        <v>1</v>
      </c>
      <c r="L117" s="51" t="s">
        <v>551</v>
      </c>
      <c r="M117" s="111">
        <f>2*2500</f>
        <v>5000</v>
      </c>
      <c r="N117" s="51"/>
      <c r="O117" s="51"/>
      <c r="P117" s="108"/>
      <c r="Q117" s="108"/>
      <c r="R117" s="109"/>
      <c r="S117" s="109"/>
      <c r="T117" s="146"/>
      <c r="U117" s="108"/>
      <c r="V117" s="51"/>
      <c r="W117" s="146"/>
      <c r="X117" s="84" t="s">
        <v>2</v>
      </c>
      <c r="Y117" s="51">
        <v>1</v>
      </c>
      <c r="Z117" s="51">
        <v>2000</v>
      </c>
      <c r="AA117" s="84">
        <f t="shared" si="5"/>
        <v>2000</v>
      </c>
      <c r="AB117" s="108" t="s">
        <v>20</v>
      </c>
      <c r="AC117" s="152" t="s">
        <v>6179</v>
      </c>
      <c r="AD117" s="93" t="s">
        <v>15</v>
      </c>
    </row>
    <row r="118" spans="1:30" ht="15.75" x14ac:dyDescent="0.25">
      <c r="A118" s="58">
        <v>115</v>
      </c>
      <c r="B118" s="90"/>
      <c r="C118" s="148"/>
      <c r="D118" s="108"/>
      <c r="E118" s="151"/>
      <c r="F118" s="151"/>
      <c r="G118" s="151"/>
      <c r="H118" s="113"/>
      <c r="I118" s="109"/>
      <c r="J118" s="109"/>
      <c r="K118" s="51"/>
      <c r="L118" s="51"/>
      <c r="M118" s="111"/>
      <c r="N118" s="51"/>
      <c r="O118" s="51"/>
      <c r="P118" s="109"/>
      <c r="Q118" s="109"/>
      <c r="R118" s="109"/>
      <c r="S118" s="109"/>
      <c r="T118" s="146"/>
      <c r="U118" s="109"/>
      <c r="V118" s="51"/>
      <c r="W118" s="146"/>
      <c r="X118" s="84" t="s">
        <v>2</v>
      </c>
      <c r="Y118" s="51">
        <v>1</v>
      </c>
      <c r="Z118" s="51">
        <v>1500</v>
      </c>
      <c r="AA118" s="84">
        <f t="shared" si="5"/>
        <v>1500</v>
      </c>
      <c r="AB118" s="108" t="s">
        <v>20</v>
      </c>
      <c r="AC118" s="152" t="s">
        <v>6179</v>
      </c>
      <c r="AD118" s="93" t="s">
        <v>15</v>
      </c>
    </row>
    <row r="119" spans="1:30" ht="15.75" x14ac:dyDescent="0.25">
      <c r="A119" s="58">
        <v>116</v>
      </c>
      <c r="B119" s="90"/>
      <c r="C119" s="148"/>
      <c r="D119" s="108"/>
      <c r="E119" s="151"/>
      <c r="F119" s="151"/>
      <c r="G119" s="151"/>
      <c r="H119" s="113"/>
      <c r="I119" s="109"/>
      <c r="J119" s="109"/>
      <c r="K119" s="51"/>
      <c r="L119" s="51"/>
      <c r="M119" s="111"/>
      <c r="N119" s="51"/>
      <c r="O119" s="51"/>
      <c r="P119" s="109"/>
      <c r="Q119" s="109"/>
      <c r="R119" s="109"/>
      <c r="S119" s="109"/>
      <c r="T119" s="146"/>
      <c r="U119" s="109"/>
      <c r="V119" s="51"/>
      <c r="W119" s="146"/>
      <c r="X119" s="84" t="s">
        <v>2</v>
      </c>
      <c r="Y119" s="51">
        <v>1</v>
      </c>
      <c r="Z119" s="51">
        <v>725</v>
      </c>
      <c r="AA119" s="84">
        <f t="shared" si="5"/>
        <v>725</v>
      </c>
      <c r="AB119" s="108" t="s">
        <v>20</v>
      </c>
      <c r="AC119" s="152" t="s">
        <v>6179</v>
      </c>
      <c r="AD119" s="93" t="s">
        <v>15</v>
      </c>
    </row>
    <row r="120" spans="1:30" ht="15.75" x14ac:dyDescent="0.25">
      <c r="A120" s="58">
        <v>117</v>
      </c>
      <c r="B120" s="90"/>
      <c r="C120" s="148"/>
      <c r="D120" s="108"/>
      <c r="E120" s="151"/>
      <c r="F120" s="151"/>
      <c r="G120" s="151"/>
      <c r="H120" s="113"/>
      <c r="I120" s="109"/>
      <c r="J120" s="109"/>
      <c r="K120" s="51"/>
      <c r="L120" s="51"/>
      <c r="M120" s="111"/>
      <c r="N120" s="51"/>
      <c r="O120" s="51"/>
      <c r="P120" s="109"/>
      <c r="Q120" s="109"/>
      <c r="R120" s="109"/>
      <c r="S120" s="109"/>
      <c r="T120" s="130"/>
      <c r="U120" s="109"/>
      <c r="V120" s="51"/>
      <c r="W120" s="130"/>
      <c r="X120" s="84" t="s">
        <v>2</v>
      </c>
      <c r="Y120" s="51">
        <v>1</v>
      </c>
      <c r="Z120" s="51">
        <v>725</v>
      </c>
      <c r="AA120" s="84">
        <f t="shared" si="5"/>
        <v>725</v>
      </c>
      <c r="AB120" s="108" t="s">
        <v>20</v>
      </c>
      <c r="AC120" s="152" t="s">
        <v>6179</v>
      </c>
      <c r="AD120" s="93" t="s">
        <v>15</v>
      </c>
    </row>
    <row r="121" spans="1:30" ht="30" x14ac:dyDescent="0.25">
      <c r="A121" s="58">
        <v>118</v>
      </c>
      <c r="B121" s="116" t="s">
        <v>550</v>
      </c>
      <c r="C121" s="134" t="s">
        <v>549</v>
      </c>
      <c r="D121" s="108"/>
      <c r="E121" s="144"/>
      <c r="F121" s="144"/>
      <c r="G121" s="144"/>
      <c r="H121" s="113"/>
      <c r="I121" s="109"/>
      <c r="J121" s="109"/>
      <c r="K121" s="130">
        <v>1</v>
      </c>
      <c r="L121" s="130" t="s">
        <v>334</v>
      </c>
      <c r="M121" s="111">
        <v>250</v>
      </c>
      <c r="N121" s="130">
        <v>1</v>
      </c>
      <c r="O121" s="130">
        <v>1</v>
      </c>
      <c r="P121" s="109"/>
      <c r="Q121" s="109"/>
      <c r="R121" s="109"/>
      <c r="S121" s="109"/>
      <c r="T121" s="130"/>
      <c r="U121" s="109"/>
      <c r="V121" s="130">
        <v>3</v>
      </c>
      <c r="W121" s="130"/>
      <c r="X121" s="84" t="s">
        <v>60</v>
      </c>
      <c r="Y121" s="130">
        <v>1</v>
      </c>
      <c r="Z121" s="130">
        <v>380</v>
      </c>
      <c r="AA121" s="84">
        <f t="shared" si="5"/>
        <v>380</v>
      </c>
      <c r="AB121" s="108" t="s">
        <v>20</v>
      </c>
      <c r="AC121" s="152" t="s">
        <v>6179</v>
      </c>
      <c r="AD121" s="93" t="s">
        <v>7</v>
      </c>
    </row>
    <row r="122" spans="1:30" ht="15.75" x14ac:dyDescent="0.25">
      <c r="A122" s="58">
        <v>119</v>
      </c>
      <c r="B122" s="90"/>
      <c r="C122" s="134"/>
      <c r="D122" s="108"/>
      <c r="E122" s="144"/>
      <c r="F122" s="144"/>
      <c r="G122" s="144"/>
      <c r="H122" s="113"/>
      <c r="I122" s="109"/>
      <c r="J122" s="109"/>
      <c r="K122" s="130"/>
      <c r="L122" s="130"/>
      <c r="M122" s="111"/>
      <c r="N122" s="130"/>
      <c r="O122" s="130"/>
      <c r="P122" s="109"/>
      <c r="Q122" s="109"/>
      <c r="R122" s="109"/>
      <c r="S122" s="109"/>
      <c r="T122" s="130"/>
      <c r="U122" s="109"/>
      <c r="V122" s="130"/>
      <c r="W122" s="130"/>
      <c r="X122" s="84" t="s">
        <v>60</v>
      </c>
      <c r="Y122" s="130">
        <v>1</v>
      </c>
      <c r="Z122" s="130">
        <v>110</v>
      </c>
      <c r="AA122" s="84">
        <f t="shared" si="5"/>
        <v>110</v>
      </c>
      <c r="AB122" s="108" t="s">
        <v>20</v>
      </c>
      <c r="AC122" s="152" t="s">
        <v>6179</v>
      </c>
      <c r="AD122" s="93" t="s">
        <v>7</v>
      </c>
    </row>
    <row r="123" spans="1:30" ht="45" x14ac:dyDescent="0.25">
      <c r="A123" s="58">
        <v>120</v>
      </c>
      <c r="B123" s="116" t="s">
        <v>548</v>
      </c>
      <c r="C123" s="134" t="s">
        <v>547</v>
      </c>
      <c r="D123" s="108"/>
      <c r="E123" s="111"/>
      <c r="F123" s="111"/>
      <c r="G123" s="111"/>
      <c r="H123" s="113"/>
      <c r="I123" s="109"/>
      <c r="J123" s="109"/>
      <c r="K123" s="112">
        <v>1</v>
      </c>
      <c r="L123" s="112" t="s">
        <v>473</v>
      </c>
      <c r="M123" s="111">
        <v>400</v>
      </c>
      <c r="N123" s="112">
        <v>1</v>
      </c>
      <c r="O123" s="112">
        <v>1</v>
      </c>
      <c r="P123" s="109"/>
      <c r="Q123" s="109"/>
      <c r="R123" s="109"/>
      <c r="S123" s="109"/>
      <c r="T123" s="130"/>
      <c r="U123" s="109"/>
      <c r="V123" s="112">
        <v>2</v>
      </c>
      <c r="W123" s="130"/>
      <c r="X123" s="84" t="s">
        <v>60</v>
      </c>
      <c r="Y123" s="112">
        <v>1</v>
      </c>
      <c r="Z123" s="112">
        <v>320</v>
      </c>
      <c r="AA123" s="84">
        <f t="shared" si="5"/>
        <v>320</v>
      </c>
      <c r="AB123" s="108" t="s">
        <v>20</v>
      </c>
      <c r="AC123" s="152" t="s">
        <v>6179</v>
      </c>
      <c r="AD123" s="93" t="s">
        <v>66</v>
      </c>
    </row>
    <row r="124" spans="1:30" ht="45" x14ac:dyDescent="0.25">
      <c r="A124" s="58">
        <v>121</v>
      </c>
      <c r="B124" s="116" t="s">
        <v>546</v>
      </c>
      <c r="C124" s="134" t="s">
        <v>545</v>
      </c>
      <c r="D124" s="108"/>
      <c r="E124" s="111"/>
      <c r="F124" s="111"/>
      <c r="G124" s="111"/>
      <c r="H124" s="113"/>
      <c r="I124" s="109"/>
      <c r="J124" s="109"/>
      <c r="K124" s="112">
        <v>1</v>
      </c>
      <c r="L124" s="112" t="s">
        <v>501</v>
      </c>
      <c r="M124" s="111">
        <v>100</v>
      </c>
      <c r="N124" s="112">
        <v>1</v>
      </c>
      <c r="O124" s="112">
        <v>1</v>
      </c>
      <c r="P124" s="109"/>
      <c r="Q124" s="109"/>
      <c r="R124" s="109"/>
      <c r="S124" s="109"/>
      <c r="T124" s="146"/>
      <c r="U124" s="109"/>
      <c r="V124" s="112">
        <v>1</v>
      </c>
      <c r="W124" s="146"/>
      <c r="X124" s="84" t="s">
        <v>60</v>
      </c>
      <c r="Y124" s="112">
        <v>1</v>
      </c>
      <c r="Z124" s="112">
        <v>100</v>
      </c>
      <c r="AA124" s="84">
        <f t="shared" si="5"/>
        <v>100</v>
      </c>
      <c r="AB124" s="108" t="s">
        <v>20</v>
      </c>
      <c r="AC124" s="152" t="s">
        <v>6179</v>
      </c>
      <c r="AD124" s="93" t="s">
        <v>7</v>
      </c>
    </row>
    <row r="125" spans="1:30" ht="30" x14ac:dyDescent="0.25">
      <c r="A125" s="58">
        <v>122</v>
      </c>
      <c r="B125" s="116" t="s">
        <v>544</v>
      </c>
      <c r="C125" s="148" t="s">
        <v>543</v>
      </c>
      <c r="D125" s="108"/>
      <c r="E125" s="151"/>
      <c r="F125" s="151"/>
      <c r="G125" s="151"/>
      <c r="H125" s="113"/>
      <c r="I125" s="109"/>
      <c r="J125" s="109"/>
      <c r="K125" s="51">
        <v>1</v>
      </c>
      <c r="L125" s="51" t="s">
        <v>542</v>
      </c>
      <c r="M125" s="111">
        <v>200</v>
      </c>
      <c r="N125" s="51">
        <v>1</v>
      </c>
      <c r="O125" s="51">
        <v>1</v>
      </c>
      <c r="P125" s="109"/>
      <c r="Q125" s="109"/>
      <c r="R125" s="109"/>
      <c r="S125" s="109"/>
      <c r="T125" s="130"/>
      <c r="U125" s="109"/>
      <c r="V125" s="51"/>
      <c r="W125" s="130"/>
      <c r="X125" s="84"/>
      <c r="Y125" s="51"/>
      <c r="Z125" s="51"/>
      <c r="AA125" s="84"/>
      <c r="AB125" s="108" t="s">
        <v>20</v>
      </c>
      <c r="AC125" s="152" t="s">
        <v>6179</v>
      </c>
      <c r="AD125" s="93" t="s">
        <v>81</v>
      </c>
    </row>
    <row r="126" spans="1:30" ht="30" x14ac:dyDescent="0.25">
      <c r="A126" s="58">
        <v>123</v>
      </c>
      <c r="B126" s="116" t="s">
        <v>541</v>
      </c>
      <c r="C126" s="134" t="s">
        <v>540</v>
      </c>
      <c r="D126" s="108"/>
      <c r="E126" s="111"/>
      <c r="F126" s="111"/>
      <c r="G126" s="111"/>
      <c r="H126" s="113"/>
      <c r="I126" s="109"/>
      <c r="J126" s="109"/>
      <c r="K126" s="112">
        <v>1</v>
      </c>
      <c r="L126" s="112" t="s">
        <v>539</v>
      </c>
      <c r="M126" s="111">
        <v>125</v>
      </c>
      <c r="N126" s="112">
        <v>1</v>
      </c>
      <c r="O126" s="112">
        <v>1</v>
      </c>
      <c r="P126" s="109"/>
      <c r="Q126" s="109"/>
      <c r="R126" s="109"/>
      <c r="S126" s="109"/>
      <c r="T126" s="130"/>
      <c r="U126" s="109"/>
      <c r="V126" s="112">
        <v>1</v>
      </c>
      <c r="W126" s="130"/>
      <c r="X126" s="84" t="s">
        <v>60</v>
      </c>
      <c r="Y126" s="112">
        <v>1</v>
      </c>
      <c r="Z126" s="112">
        <v>125</v>
      </c>
      <c r="AA126" s="84">
        <f t="shared" ref="AA126:AA154" si="6">Y126*Z126</f>
        <v>125</v>
      </c>
      <c r="AB126" s="108" t="s">
        <v>20</v>
      </c>
      <c r="AC126" s="152" t="s">
        <v>6179</v>
      </c>
      <c r="AD126" s="93" t="s">
        <v>7</v>
      </c>
    </row>
    <row r="127" spans="1:30" ht="60" x14ac:dyDescent="0.25">
      <c r="A127" s="58">
        <v>124</v>
      </c>
      <c r="B127" s="116" t="s">
        <v>538</v>
      </c>
      <c r="C127" s="134" t="s">
        <v>537</v>
      </c>
      <c r="D127" s="108"/>
      <c r="E127" s="144"/>
      <c r="F127" s="144"/>
      <c r="G127" s="144"/>
      <c r="H127" s="113"/>
      <c r="I127" s="109"/>
      <c r="J127" s="109"/>
      <c r="K127" s="112">
        <v>1</v>
      </c>
      <c r="L127" s="112" t="s">
        <v>473</v>
      </c>
      <c r="M127" s="111">
        <v>400</v>
      </c>
      <c r="N127" s="112">
        <v>1</v>
      </c>
      <c r="O127" s="112">
        <v>1</v>
      </c>
      <c r="P127" s="109"/>
      <c r="Q127" s="109"/>
      <c r="R127" s="109"/>
      <c r="S127" s="109"/>
      <c r="T127" s="130">
        <v>2</v>
      </c>
      <c r="U127" s="109"/>
      <c r="V127" s="112">
        <v>3</v>
      </c>
      <c r="W127" s="130"/>
      <c r="X127" s="84" t="s">
        <v>60</v>
      </c>
      <c r="Y127" s="112">
        <v>1</v>
      </c>
      <c r="Z127" s="149">
        <v>500</v>
      </c>
      <c r="AA127" s="84">
        <f t="shared" si="6"/>
        <v>500</v>
      </c>
      <c r="AB127" s="108" t="s">
        <v>20</v>
      </c>
      <c r="AC127" s="152" t="s">
        <v>6179</v>
      </c>
      <c r="AD127" s="93" t="s">
        <v>66</v>
      </c>
    </row>
    <row r="128" spans="1:30" ht="15.75" x14ac:dyDescent="0.25">
      <c r="A128" s="58">
        <v>125</v>
      </c>
      <c r="B128" s="90"/>
      <c r="C128" s="134"/>
      <c r="D128" s="108"/>
      <c r="E128" s="144"/>
      <c r="F128" s="144"/>
      <c r="G128" s="144"/>
      <c r="H128" s="113"/>
      <c r="I128" s="109"/>
      <c r="J128" s="109"/>
      <c r="K128" s="112"/>
      <c r="L128" s="112"/>
      <c r="M128" s="111"/>
      <c r="N128" s="112"/>
      <c r="O128" s="112"/>
      <c r="P128" s="109"/>
      <c r="Q128" s="109"/>
      <c r="R128" s="109"/>
      <c r="S128" s="109"/>
      <c r="T128" s="130"/>
      <c r="U128" s="109"/>
      <c r="V128" s="112"/>
      <c r="W128" s="130"/>
      <c r="X128" s="84" t="s">
        <v>60</v>
      </c>
      <c r="Y128" s="112">
        <v>1</v>
      </c>
      <c r="Z128" s="149">
        <v>200</v>
      </c>
      <c r="AA128" s="84">
        <f t="shared" si="6"/>
        <v>200</v>
      </c>
      <c r="AB128" s="108" t="s">
        <v>20</v>
      </c>
      <c r="AC128" s="152" t="s">
        <v>6179</v>
      </c>
      <c r="AD128" s="93" t="s">
        <v>66</v>
      </c>
    </row>
    <row r="129" spans="1:30" ht="45" x14ac:dyDescent="0.25">
      <c r="A129" s="58">
        <v>126</v>
      </c>
      <c r="B129" s="116" t="s">
        <v>536</v>
      </c>
      <c r="C129" s="134" t="s">
        <v>535</v>
      </c>
      <c r="D129" s="108"/>
      <c r="E129" s="111"/>
      <c r="F129" s="111"/>
      <c r="G129" s="111"/>
      <c r="H129" s="113"/>
      <c r="I129" s="109"/>
      <c r="J129" s="109"/>
      <c r="K129" s="112">
        <v>1</v>
      </c>
      <c r="L129" s="112" t="s">
        <v>534</v>
      </c>
      <c r="M129" s="111">
        <v>800</v>
      </c>
      <c r="N129" s="112">
        <v>1</v>
      </c>
      <c r="O129" s="112">
        <v>1</v>
      </c>
      <c r="P129" s="109"/>
      <c r="Q129" s="109"/>
      <c r="R129" s="109"/>
      <c r="S129" s="109"/>
      <c r="T129" s="130"/>
      <c r="U129" s="109"/>
      <c r="V129" s="112">
        <v>3</v>
      </c>
      <c r="W129" s="130"/>
      <c r="X129" s="84" t="s">
        <v>60</v>
      </c>
      <c r="Y129" s="112">
        <v>1</v>
      </c>
      <c r="Z129" s="112">
        <v>500</v>
      </c>
      <c r="AA129" s="84">
        <f t="shared" si="6"/>
        <v>500</v>
      </c>
      <c r="AB129" s="109" t="s">
        <v>20</v>
      </c>
      <c r="AC129" s="152" t="s">
        <v>6179</v>
      </c>
      <c r="AD129" s="93" t="s">
        <v>19</v>
      </c>
    </row>
    <row r="130" spans="1:30" ht="30" x14ac:dyDescent="0.25">
      <c r="A130" s="58">
        <v>127</v>
      </c>
      <c r="B130" s="116" t="s">
        <v>533</v>
      </c>
      <c r="C130" s="134" t="s">
        <v>532</v>
      </c>
      <c r="D130" s="108"/>
      <c r="E130" s="111"/>
      <c r="F130" s="111"/>
      <c r="G130" s="111"/>
      <c r="H130" s="113"/>
      <c r="I130" s="109"/>
      <c r="J130" s="109"/>
      <c r="K130" s="112">
        <v>1</v>
      </c>
      <c r="L130" s="112" t="s">
        <v>496</v>
      </c>
      <c r="M130" s="111">
        <v>315</v>
      </c>
      <c r="N130" s="112">
        <v>1</v>
      </c>
      <c r="O130" s="112">
        <v>1</v>
      </c>
      <c r="P130" s="109"/>
      <c r="Q130" s="109"/>
      <c r="R130" s="109"/>
      <c r="S130" s="109"/>
      <c r="T130" s="130"/>
      <c r="U130" s="109"/>
      <c r="V130" s="112">
        <v>1</v>
      </c>
      <c r="W130" s="130"/>
      <c r="X130" s="84" t="s">
        <v>60</v>
      </c>
      <c r="Y130" s="112">
        <v>1</v>
      </c>
      <c r="Z130" s="112">
        <v>160</v>
      </c>
      <c r="AA130" s="84">
        <f t="shared" si="6"/>
        <v>160</v>
      </c>
      <c r="AB130" s="108" t="s">
        <v>20</v>
      </c>
      <c r="AC130" s="152" t="s">
        <v>6179</v>
      </c>
      <c r="AD130" s="93" t="s">
        <v>15</v>
      </c>
    </row>
    <row r="131" spans="1:30" ht="30" x14ac:dyDescent="0.25">
      <c r="A131" s="58">
        <v>128</v>
      </c>
      <c r="B131" s="116" t="s">
        <v>531</v>
      </c>
      <c r="C131" s="134" t="s">
        <v>530</v>
      </c>
      <c r="D131" s="108"/>
      <c r="E131" s="111"/>
      <c r="F131" s="111"/>
      <c r="G131" s="111"/>
      <c r="H131" s="113"/>
      <c r="I131" s="109"/>
      <c r="J131" s="109"/>
      <c r="K131" s="112">
        <v>1</v>
      </c>
      <c r="L131" s="112" t="s">
        <v>501</v>
      </c>
      <c r="M131" s="111">
        <v>100</v>
      </c>
      <c r="N131" s="112">
        <v>1</v>
      </c>
      <c r="O131" s="112">
        <v>1</v>
      </c>
      <c r="P131" s="109"/>
      <c r="Q131" s="109"/>
      <c r="R131" s="109"/>
      <c r="S131" s="109"/>
      <c r="T131" s="130"/>
      <c r="U131" s="109"/>
      <c r="V131" s="112">
        <v>1</v>
      </c>
      <c r="W131" s="130"/>
      <c r="X131" s="84" t="s">
        <v>60</v>
      </c>
      <c r="Y131" s="112">
        <v>1</v>
      </c>
      <c r="Z131" s="112">
        <v>125</v>
      </c>
      <c r="AA131" s="84">
        <f t="shared" si="6"/>
        <v>125</v>
      </c>
      <c r="AB131" s="109" t="s">
        <v>20</v>
      </c>
      <c r="AC131" s="152" t="s">
        <v>6179</v>
      </c>
      <c r="AD131" s="93" t="s">
        <v>15</v>
      </c>
    </row>
    <row r="132" spans="1:30" ht="45" x14ac:dyDescent="0.25">
      <c r="A132" s="58">
        <v>129</v>
      </c>
      <c r="B132" s="116" t="s">
        <v>529</v>
      </c>
      <c r="C132" s="134" t="s">
        <v>528</v>
      </c>
      <c r="D132" s="109"/>
      <c r="E132" s="111"/>
      <c r="F132" s="111"/>
      <c r="G132" s="111"/>
      <c r="H132" s="113"/>
      <c r="I132" s="109"/>
      <c r="J132" s="109"/>
      <c r="K132" s="112">
        <v>1</v>
      </c>
      <c r="L132" s="112" t="s">
        <v>334</v>
      </c>
      <c r="M132" s="111">
        <v>250</v>
      </c>
      <c r="N132" s="112">
        <v>1</v>
      </c>
      <c r="O132" s="112">
        <v>1</v>
      </c>
      <c r="P132" s="109"/>
      <c r="Q132" s="109"/>
      <c r="R132" s="109"/>
      <c r="S132" s="109"/>
      <c r="T132" s="130"/>
      <c r="U132" s="109"/>
      <c r="V132" s="112">
        <v>2</v>
      </c>
      <c r="W132" s="130"/>
      <c r="X132" s="84" t="s">
        <v>60</v>
      </c>
      <c r="Y132" s="112">
        <v>1</v>
      </c>
      <c r="Z132" s="112">
        <v>160</v>
      </c>
      <c r="AA132" s="84">
        <f t="shared" si="6"/>
        <v>160</v>
      </c>
      <c r="AB132" s="108" t="s">
        <v>20</v>
      </c>
      <c r="AC132" s="152" t="s">
        <v>6179</v>
      </c>
      <c r="AD132" s="93" t="s">
        <v>97</v>
      </c>
    </row>
    <row r="133" spans="1:30" ht="30" x14ac:dyDescent="0.25">
      <c r="A133" s="58">
        <v>130</v>
      </c>
      <c r="B133" s="116" t="s">
        <v>527</v>
      </c>
      <c r="C133" s="134" t="s">
        <v>526</v>
      </c>
      <c r="D133" s="109"/>
      <c r="E133" s="111"/>
      <c r="F133" s="111"/>
      <c r="G133" s="111"/>
      <c r="H133" s="113"/>
      <c r="I133" s="109"/>
      <c r="J133" s="109"/>
      <c r="K133" s="112">
        <v>1</v>
      </c>
      <c r="L133" s="112" t="s">
        <v>514</v>
      </c>
      <c r="M133" s="111">
        <v>160</v>
      </c>
      <c r="N133" s="112">
        <v>1</v>
      </c>
      <c r="O133" s="112">
        <v>1</v>
      </c>
      <c r="P133" s="109"/>
      <c r="Q133" s="109"/>
      <c r="R133" s="109"/>
      <c r="S133" s="109"/>
      <c r="T133" s="130"/>
      <c r="U133" s="109"/>
      <c r="V133" s="112">
        <v>2</v>
      </c>
      <c r="W133" s="130"/>
      <c r="X133" s="84" t="s">
        <v>60</v>
      </c>
      <c r="Y133" s="112">
        <v>1</v>
      </c>
      <c r="Z133" s="112">
        <v>180</v>
      </c>
      <c r="AA133" s="84">
        <f t="shared" si="6"/>
        <v>180</v>
      </c>
      <c r="AB133" s="108" t="s">
        <v>20</v>
      </c>
      <c r="AC133" s="152" t="s">
        <v>6179</v>
      </c>
      <c r="AD133" s="93" t="s">
        <v>15</v>
      </c>
    </row>
    <row r="134" spans="1:30" ht="30" x14ac:dyDescent="0.25">
      <c r="A134" s="58">
        <v>131</v>
      </c>
      <c r="B134" s="116" t="s">
        <v>525</v>
      </c>
      <c r="C134" s="134" t="s">
        <v>524</v>
      </c>
      <c r="D134" s="109"/>
      <c r="E134" s="150"/>
      <c r="F134" s="150"/>
      <c r="G134" s="150"/>
      <c r="H134" s="113"/>
      <c r="I134" s="109"/>
      <c r="J134" s="109"/>
      <c r="K134" s="112">
        <v>1</v>
      </c>
      <c r="L134" s="112" t="s">
        <v>473</v>
      </c>
      <c r="M134" s="111">
        <v>400</v>
      </c>
      <c r="N134" s="112">
        <v>1</v>
      </c>
      <c r="O134" s="112">
        <v>1</v>
      </c>
      <c r="P134" s="109"/>
      <c r="Q134" s="109"/>
      <c r="R134" s="109"/>
      <c r="S134" s="109"/>
      <c r="T134" s="130"/>
      <c r="U134" s="109"/>
      <c r="V134" s="112">
        <v>2</v>
      </c>
      <c r="W134" s="130"/>
      <c r="X134" s="84" t="s">
        <v>60</v>
      </c>
      <c r="Y134" s="112">
        <v>1</v>
      </c>
      <c r="Z134" s="149">
        <v>250</v>
      </c>
      <c r="AA134" s="84">
        <f t="shared" si="6"/>
        <v>250</v>
      </c>
      <c r="AB134" s="109" t="s">
        <v>20</v>
      </c>
      <c r="AC134" s="152" t="s">
        <v>6179</v>
      </c>
      <c r="AD134" s="93" t="s">
        <v>15</v>
      </c>
    </row>
    <row r="135" spans="1:30" ht="15.75" x14ac:dyDescent="0.25">
      <c r="A135" s="58">
        <v>132</v>
      </c>
      <c r="B135" s="90"/>
      <c r="C135" s="134"/>
      <c r="D135" s="108"/>
      <c r="E135" s="150"/>
      <c r="F135" s="150"/>
      <c r="G135" s="150"/>
      <c r="H135" s="113"/>
      <c r="I135" s="109"/>
      <c r="J135" s="109"/>
      <c r="K135" s="112"/>
      <c r="L135" s="112"/>
      <c r="M135" s="111"/>
      <c r="N135" s="112"/>
      <c r="O135" s="112"/>
      <c r="P135" s="109"/>
      <c r="Q135" s="109"/>
      <c r="R135" s="109"/>
      <c r="S135" s="109"/>
      <c r="T135" s="130"/>
      <c r="U135" s="109"/>
      <c r="V135" s="112"/>
      <c r="W135" s="130"/>
      <c r="X135" s="84" t="s">
        <v>60</v>
      </c>
      <c r="Y135" s="112">
        <v>1</v>
      </c>
      <c r="Z135" s="149">
        <v>320</v>
      </c>
      <c r="AA135" s="84">
        <f t="shared" si="6"/>
        <v>320</v>
      </c>
      <c r="AB135" s="109" t="s">
        <v>20</v>
      </c>
      <c r="AC135" s="152" t="s">
        <v>6179</v>
      </c>
      <c r="AD135" s="93" t="s">
        <v>15</v>
      </c>
    </row>
    <row r="136" spans="1:30" ht="15.75" x14ac:dyDescent="0.25">
      <c r="A136" s="58">
        <v>133</v>
      </c>
      <c r="B136" s="90"/>
      <c r="C136" s="134"/>
      <c r="D136" s="108"/>
      <c r="E136" s="150"/>
      <c r="F136" s="150"/>
      <c r="G136" s="150"/>
      <c r="H136" s="113"/>
      <c r="I136" s="109"/>
      <c r="J136" s="109"/>
      <c r="K136" s="112"/>
      <c r="L136" s="112"/>
      <c r="M136" s="111"/>
      <c r="N136" s="112"/>
      <c r="O136" s="112"/>
      <c r="P136" s="109"/>
      <c r="Q136" s="109"/>
      <c r="R136" s="109"/>
      <c r="S136" s="109"/>
      <c r="T136" s="130"/>
      <c r="U136" s="109"/>
      <c r="V136" s="112"/>
      <c r="W136" s="130"/>
      <c r="X136" s="84" t="s">
        <v>60</v>
      </c>
      <c r="Y136" s="112">
        <v>1</v>
      </c>
      <c r="Z136" s="149">
        <v>20</v>
      </c>
      <c r="AA136" s="84">
        <f t="shared" si="6"/>
        <v>20</v>
      </c>
      <c r="AB136" s="109" t="s">
        <v>20</v>
      </c>
      <c r="AC136" s="152" t="s">
        <v>6179</v>
      </c>
      <c r="AD136" s="93" t="s">
        <v>15</v>
      </c>
    </row>
    <row r="137" spans="1:30" ht="45" x14ac:dyDescent="0.25">
      <c r="A137" s="58">
        <v>134</v>
      </c>
      <c r="B137" s="116" t="s">
        <v>523</v>
      </c>
      <c r="C137" s="134" t="s">
        <v>522</v>
      </c>
      <c r="D137" s="108"/>
      <c r="E137" s="111"/>
      <c r="F137" s="111"/>
      <c r="G137" s="111"/>
      <c r="H137" s="113"/>
      <c r="I137" s="109"/>
      <c r="J137" s="109"/>
      <c r="K137" s="112">
        <v>1</v>
      </c>
      <c r="L137" s="112" t="s">
        <v>521</v>
      </c>
      <c r="M137" s="111">
        <v>990</v>
      </c>
      <c r="N137" s="112">
        <v>1</v>
      </c>
      <c r="O137" s="112">
        <v>1</v>
      </c>
      <c r="P137" s="109"/>
      <c r="Q137" s="109"/>
      <c r="R137" s="109"/>
      <c r="S137" s="109"/>
      <c r="T137" s="130"/>
      <c r="U137" s="109"/>
      <c r="V137" s="112">
        <v>2</v>
      </c>
      <c r="W137" s="130"/>
      <c r="X137" s="84" t="s">
        <v>60</v>
      </c>
      <c r="Y137" s="112">
        <v>1</v>
      </c>
      <c r="Z137" s="112">
        <v>500</v>
      </c>
      <c r="AA137" s="84">
        <f t="shared" si="6"/>
        <v>500</v>
      </c>
      <c r="AB137" s="108" t="s">
        <v>20</v>
      </c>
      <c r="AC137" s="152" t="s">
        <v>6179</v>
      </c>
      <c r="AD137" s="93" t="s">
        <v>19</v>
      </c>
    </row>
    <row r="138" spans="1:30" ht="15.75" x14ac:dyDescent="0.25">
      <c r="A138" s="58">
        <v>135</v>
      </c>
      <c r="B138" s="90"/>
      <c r="C138" s="134"/>
      <c r="D138" s="108"/>
      <c r="E138" s="111"/>
      <c r="F138" s="111"/>
      <c r="G138" s="111"/>
      <c r="H138" s="113"/>
      <c r="I138" s="109"/>
      <c r="J138" s="109"/>
      <c r="K138" s="112"/>
      <c r="L138" s="112"/>
      <c r="M138" s="111"/>
      <c r="N138" s="112"/>
      <c r="O138" s="112"/>
      <c r="P138" s="109"/>
      <c r="Q138" s="109"/>
      <c r="R138" s="109"/>
      <c r="S138" s="109"/>
      <c r="T138" s="130"/>
      <c r="U138" s="109"/>
      <c r="V138" s="112"/>
      <c r="W138" s="130"/>
      <c r="X138" s="84" t="s">
        <v>60</v>
      </c>
      <c r="Y138" s="112">
        <v>1</v>
      </c>
      <c r="Z138" s="112">
        <v>500</v>
      </c>
      <c r="AA138" s="84">
        <f t="shared" si="6"/>
        <v>500</v>
      </c>
      <c r="AB138" s="108" t="s">
        <v>20</v>
      </c>
      <c r="AC138" s="152" t="s">
        <v>6179</v>
      </c>
      <c r="AD138" s="93" t="s">
        <v>19</v>
      </c>
    </row>
    <row r="139" spans="1:30" ht="15.75" x14ac:dyDescent="0.25">
      <c r="A139" s="58">
        <v>136</v>
      </c>
      <c r="B139" s="90"/>
      <c r="C139" s="134"/>
      <c r="D139" s="108"/>
      <c r="E139" s="111"/>
      <c r="F139" s="111"/>
      <c r="G139" s="111"/>
      <c r="H139" s="113"/>
      <c r="I139" s="109"/>
      <c r="J139" s="109"/>
      <c r="K139" s="112"/>
      <c r="L139" s="112"/>
      <c r="M139" s="111"/>
      <c r="N139" s="112"/>
      <c r="O139" s="112"/>
      <c r="P139" s="109"/>
      <c r="Q139" s="109"/>
      <c r="R139" s="109"/>
      <c r="S139" s="109"/>
      <c r="T139" s="146"/>
      <c r="U139" s="109"/>
      <c r="V139" s="112"/>
      <c r="W139" s="146"/>
      <c r="X139" s="84" t="s">
        <v>60</v>
      </c>
      <c r="Y139" s="112">
        <v>1</v>
      </c>
      <c r="Z139" s="112">
        <v>63</v>
      </c>
      <c r="AA139" s="84">
        <f t="shared" si="6"/>
        <v>63</v>
      </c>
      <c r="AB139" s="108" t="s">
        <v>20</v>
      </c>
      <c r="AC139" s="152" t="s">
        <v>6179</v>
      </c>
      <c r="AD139" s="93" t="s">
        <v>19</v>
      </c>
    </row>
    <row r="140" spans="1:30" ht="45" x14ac:dyDescent="0.25">
      <c r="A140" s="58">
        <v>137</v>
      </c>
      <c r="B140" s="116" t="s">
        <v>520</v>
      </c>
      <c r="C140" s="148" t="s">
        <v>519</v>
      </c>
      <c r="D140" s="108"/>
      <c r="E140" s="147"/>
      <c r="F140" s="147"/>
      <c r="G140" s="147"/>
      <c r="H140" s="113"/>
      <c r="I140" s="109"/>
      <c r="J140" s="109"/>
      <c r="K140" s="51">
        <v>1</v>
      </c>
      <c r="L140" s="51" t="s">
        <v>501</v>
      </c>
      <c r="M140" s="111">
        <v>100</v>
      </c>
      <c r="N140" s="51">
        <v>1</v>
      </c>
      <c r="O140" s="51">
        <v>1</v>
      </c>
      <c r="P140" s="109"/>
      <c r="Q140" s="109"/>
      <c r="R140" s="109"/>
      <c r="S140" s="109"/>
      <c r="T140" s="146"/>
      <c r="U140" s="109"/>
      <c r="V140" s="51">
        <v>1</v>
      </c>
      <c r="W140" s="146"/>
      <c r="X140" s="84" t="s">
        <v>60</v>
      </c>
      <c r="Y140" s="51">
        <v>1</v>
      </c>
      <c r="Z140" s="51">
        <v>62.5</v>
      </c>
      <c r="AA140" s="84">
        <f t="shared" si="6"/>
        <v>62.5</v>
      </c>
      <c r="AB140" s="108" t="s">
        <v>20</v>
      </c>
      <c r="AC140" s="152" t="s">
        <v>6179</v>
      </c>
      <c r="AD140" s="93" t="s">
        <v>0</v>
      </c>
    </row>
    <row r="141" spans="1:30" ht="30" x14ac:dyDescent="0.25">
      <c r="A141" s="58">
        <v>138</v>
      </c>
      <c r="B141" s="116" t="s">
        <v>518</v>
      </c>
      <c r="C141" s="12" t="s">
        <v>517</v>
      </c>
      <c r="D141" s="108"/>
      <c r="E141" s="145"/>
      <c r="F141" s="145"/>
      <c r="G141" s="145"/>
      <c r="H141" s="113"/>
      <c r="I141" s="109"/>
      <c r="J141" s="109"/>
      <c r="K141" s="51"/>
      <c r="L141" s="51"/>
      <c r="M141" s="111"/>
      <c r="N141" s="52"/>
      <c r="O141" s="51"/>
      <c r="P141" s="109"/>
      <c r="Q141" s="109"/>
      <c r="R141" s="109"/>
      <c r="S141" s="109"/>
      <c r="T141" s="130"/>
      <c r="U141" s="109"/>
      <c r="V141" s="51"/>
      <c r="W141" s="130"/>
      <c r="X141" s="84" t="s">
        <v>60</v>
      </c>
      <c r="Y141" s="51">
        <v>1</v>
      </c>
      <c r="Z141" s="51">
        <v>30</v>
      </c>
      <c r="AA141" s="84">
        <f t="shared" si="6"/>
        <v>30</v>
      </c>
      <c r="AB141" s="108" t="s">
        <v>20</v>
      </c>
      <c r="AC141" s="152" t="s">
        <v>6179</v>
      </c>
      <c r="AD141" s="93" t="s">
        <v>0</v>
      </c>
    </row>
    <row r="142" spans="1:30" ht="30" x14ac:dyDescent="0.25">
      <c r="A142" s="58">
        <v>139</v>
      </c>
      <c r="B142" s="116" t="s">
        <v>516</v>
      </c>
      <c r="C142" s="134" t="s">
        <v>515</v>
      </c>
      <c r="D142" s="108"/>
      <c r="E142" s="144"/>
      <c r="F142" s="144"/>
      <c r="G142" s="144"/>
      <c r="H142" s="113"/>
      <c r="I142" s="109"/>
      <c r="J142" s="109"/>
      <c r="K142" s="112">
        <v>1</v>
      </c>
      <c r="L142" s="112" t="s">
        <v>514</v>
      </c>
      <c r="M142" s="111">
        <v>160</v>
      </c>
      <c r="N142" s="112"/>
      <c r="O142" s="112"/>
      <c r="P142" s="109"/>
      <c r="Q142" s="109"/>
      <c r="R142" s="109" t="s">
        <v>21</v>
      </c>
      <c r="S142" s="109">
        <v>1</v>
      </c>
      <c r="T142" s="130"/>
      <c r="U142" s="109"/>
      <c r="V142" s="112"/>
      <c r="W142" s="130"/>
      <c r="X142" s="84" t="s">
        <v>60</v>
      </c>
      <c r="Y142" s="112">
        <v>1</v>
      </c>
      <c r="Z142" s="112">
        <v>82.5</v>
      </c>
      <c r="AA142" s="84">
        <f t="shared" si="6"/>
        <v>82.5</v>
      </c>
      <c r="AB142" s="108" t="s">
        <v>20</v>
      </c>
      <c r="AC142" s="152" t="s">
        <v>6179</v>
      </c>
      <c r="AD142" s="93" t="s">
        <v>0</v>
      </c>
    </row>
    <row r="143" spans="1:30" ht="30" x14ac:dyDescent="0.25">
      <c r="A143" s="58">
        <v>140</v>
      </c>
      <c r="B143" s="116" t="s">
        <v>513</v>
      </c>
      <c r="C143" s="134" t="s">
        <v>512</v>
      </c>
      <c r="D143" s="108"/>
      <c r="E143" s="111"/>
      <c r="F143" s="111"/>
      <c r="G143" s="111"/>
      <c r="H143" s="113"/>
      <c r="I143" s="109"/>
      <c r="J143" s="109"/>
      <c r="K143" s="112">
        <v>1</v>
      </c>
      <c r="L143" s="112" t="s">
        <v>473</v>
      </c>
      <c r="M143" s="111">
        <v>400</v>
      </c>
      <c r="N143" s="112">
        <v>1</v>
      </c>
      <c r="O143" s="112">
        <v>2</v>
      </c>
      <c r="P143" s="109"/>
      <c r="Q143" s="109"/>
      <c r="R143" s="109"/>
      <c r="S143" s="109"/>
      <c r="T143" s="130"/>
      <c r="U143" s="109"/>
      <c r="V143" s="112">
        <v>3</v>
      </c>
      <c r="W143" s="130"/>
      <c r="X143" s="84" t="s">
        <v>60</v>
      </c>
      <c r="Y143" s="112">
        <v>1</v>
      </c>
      <c r="Z143" s="112">
        <v>250</v>
      </c>
      <c r="AA143" s="84">
        <f t="shared" si="6"/>
        <v>250</v>
      </c>
      <c r="AB143" s="108" t="s">
        <v>20</v>
      </c>
      <c r="AC143" s="152" t="s">
        <v>6179</v>
      </c>
      <c r="AD143" s="93" t="s">
        <v>15</v>
      </c>
    </row>
    <row r="144" spans="1:30" ht="15.75" x14ac:dyDescent="0.25">
      <c r="A144" s="58">
        <v>141</v>
      </c>
      <c r="B144" s="90"/>
      <c r="C144" s="134"/>
      <c r="D144" s="108"/>
      <c r="E144" s="111"/>
      <c r="F144" s="111"/>
      <c r="G144" s="111"/>
      <c r="H144" s="113"/>
      <c r="I144" s="109"/>
      <c r="J144" s="109"/>
      <c r="K144" s="112"/>
      <c r="L144" s="112"/>
      <c r="M144" s="111"/>
      <c r="N144" s="112"/>
      <c r="O144" s="112"/>
      <c r="P144" s="109"/>
      <c r="Q144" s="109"/>
      <c r="R144" s="109"/>
      <c r="S144" s="109"/>
      <c r="T144" s="130"/>
      <c r="U144" s="109"/>
      <c r="V144" s="112"/>
      <c r="W144" s="130"/>
      <c r="X144" s="84" t="s">
        <v>60</v>
      </c>
      <c r="Y144" s="112">
        <v>1</v>
      </c>
      <c r="Z144" s="112">
        <v>180</v>
      </c>
      <c r="AA144" s="84">
        <f t="shared" si="6"/>
        <v>180</v>
      </c>
      <c r="AB144" s="108" t="s">
        <v>20</v>
      </c>
      <c r="AC144" s="152" t="s">
        <v>6179</v>
      </c>
      <c r="AD144" s="93" t="s">
        <v>15</v>
      </c>
    </row>
    <row r="145" spans="1:30" ht="15.75" x14ac:dyDescent="0.25">
      <c r="A145" s="58">
        <v>142</v>
      </c>
      <c r="B145" s="90"/>
      <c r="C145" s="134"/>
      <c r="D145" s="108"/>
      <c r="E145" s="111"/>
      <c r="F145" s="111"/>
      <c r="G145" s="111"/>
      <c r="H145" s="113"/>
      <c r="I145" s="109"/>
      <c r="J145" s="109"/>
      <c r="K145" s="112"/>
      <c r="L145" s="112"/>
      <c r="M145" s="111"/>
      <c r="N145" s="112"/>
      <c r="O145" s="112"/>
      <c r="P145" s="109"/>
      <c r="Q145" s="109"/>
      <c r="R145" s="109"/>
      <c r="S145" s="109"/>
      <c r="T145" s="130"/>
      <c r="U145" s="109"/>
      <c r="V145" s="112"/>
      <c r="W145" s="130"/>
      <c r="X145" s="84" t="s">
        <v>60</v>
      </c>
      <c r="Y145" s="112">
        <v>1</v>
      </c>
      <c r="Z145" s="112">
        <v>40</v>
      </c>
      <c r="AA145" s="84">
        <f t="shared" si="6"/>
        <v>40</v>
      </c>
      <c r="AB145" s="108" t="s">
        <v>20</v>
      </c>
      <c r="AC145" s="152" t="s">
        <v>6179</v>
      </c>
      <c r="AD145" s="93" t="s">
        <v>15</v>
      </c>
    </row>
    <row r="146" spans="1:30" ht="30" x14ac:dyDescent="0.25">
      <c r="A146" s="58">
        <v>143</v>
      </c>
      <c r="B146" s="116" t="s">
        <v>511</v>
      </c>
      <c r="C146" s="134" t="s">
        <v>510</v>
      </c>
      <c r="D146" s="108"/>
      <c r="E146" s="111"/>
      <c r="F146" s="111"/>
      <c r="G146" s="111"/>
      <c r="H146" s="113"/>
      <c r="I146" s="109"/>
      <c r="J146" s="109"/>
      <c r="K146" s="112">
        <v>1</v>
      </c>
      <c r="L146" s="112" t="s">
        <v>509</v>
      </c>
      <c r="M146" s="111">
        <v>500</v>
      </c>
      <c r="N146" s="112">
        <v>1</v>
      </c>
      <c r="O146" s="112">
        <v>1</v>
      </c>
      <c r="P146" s="109"/>
      <c r="Q146" s="109"/>
      <c r="R146" s="109"/>
      <c r="S146" s="109"/>
      <c r="T146" s="130"/>
      <c r="U146" s="109"/>
      <c r="V146" s="112">
        <v>3</v>
      </c>
      <c r="W146" s="130"/>
      <c r="X146" s="84" t="s">
        <v>60</v>
      </c>
      <c r="Y146" s="112">
        <v>1</v>
      </c>
      <c r="Z146" s="112">
        <v>380</v>
      </c>
      <c r="AA146" s="84">
        <f t="shared" si="6"/>
        <v>380</v>
      </c>
      <c r="AB146" s="109" t="s">
        <v>20</v>
      </c>
      <c r="AC146" s="152" t="s">
        <v>6179</v>
      </c>
      <c r="AD146" s="93" t="s">
        <v>89</v>
      </c>
    </row>
    <row r="147" spans="1:30" ht="15.75" x14ac:dyDescent="0.25">
      <c r="A147" s="58">
        <v>144</v>
      </c>
      <c r="B147" s="90"/>
      <c r="C147" s="134"/>
      <c r="D147" s="108"/>
      <c r="E147" s="111"/>
      <c r="F147" s="111"/>
      <c r="G147" s="111"/>
      <c r="H147" s="113"/>
      <c r="I147" s="109"/>
      <c r="J147" s="109"/>
      <c r="K147" s="112"/>
      <c r="L147" s="112"/>
      <c r="M147" s="111"/>
      <c r="N147" s="112"/>
      <c r="O147" s="112"/>
      <c r="P147" s="109"/>
      <c r="Q147" s="109"/>
      <c r="R147" s="109"/>
      <c r="S147" s="109"/>
      <c r="T147" s="130"/>
      <c r="U147" s="109"/>
      <c r="V147" s="112"/>
      <c r="W147" s="130"/>
      <c r="X147" s="84" t="s">
        <v>60</v>
      </c>
      <c r="Y147" s="112">
        <v>1</v>
      </c>
      <c r="Z147" s="112">
        <v>320</v>
      </c>
      <c r="AA147" s="84">
        <f t="shared" si="6"/>
        <v>320</v>
      </c>
      <c r="AB147" s="109" t="s">
        <v>20</v>
      </c>
      <c r="AC147" s="152" t="s">
        <v>6179</v>
      </c>
      <c r="AD147" s="93" t="s">
        <v>89</v>
      </c>
    </row>
    <row r="148" spans="1:30" ht="30" x14ac:dyDescent="0.25">
      <c r="A148" s="58">
        <v>145</v>
      </c>
      <c r="B148" s="116" t="s">
        <v>508</v>
      </c>
      <c r="C148" s="134" t="s">
        <v>507</v>
      </c>
      <c r="D148" s="108"/>
      <c r="E148" s="111"/>
      <c r="F148" s="111"/>
      <c r="G148" s="111"/>
      <c r="H148" s="113"/>
      <c r="I148" s="109"/>
      <c r="J148" s="109"/>
      <c r="K148" s="112">
        <v>1</v>
      </c>
      <c r="L148" s="112" t="s">
        <v>506</v>
      </c>
      <c r="M148" s="111">
        <v>200</v>
      </c>
      <c r="N148" s="112">
        <v>1</v>
      </c>
      <c r="O148" s="112">
        <v>1</v>
      </c>
      <c r="P148" s="109"/>
      <c r="Q148" s="109"/>
      <c r="R148" s="109"/>
      <c r="S148" s="109"/>
      <c r="T148" s="130"/>
      <c r="U148" s="109"/>
      <c r="V148" s="112">
        <v>2</v>
      </c>
      <c r="W148" s="130"/>
      <c r="X148" s="84" t="s">
        <v>60</v>
      </c>
      <c r="Y148" s="112">
        <v>1</v>
      </c>
      <c r="Z148" s="112">
        <v>160</v>
      </c>
      <c r="AA148" s="84">
        <f t="shared" si="6"/>
        <v>160</v>
      </c>
      <c r="AB148" s="108" t="s">
        <v>20</v>
      </c>
      <c r="AC148" s="152" t="s">
        <v>6179</v>
      </c>
      <c r="AD148" s="93" t="s">
        <v>81</v>
      </c>
    </row>
    <row r="149" spans="1:30" ht="15.75" x14ac:dyDescent="0.25">
      <c r="A149" s="58">
        <v>146</v>
      </c>
      <c r="B149" s="90"/>
      <c r="C149" s="134"/>
      <c r="D149" s="108"/>
      <c r="E149" s="111"/>
      <c r="F149" s="111"/>
      <c r="G149" s="111"/>
      <c r="H149" s="113"/>
      <c r="I149" s="109"/>
      <c r="J149" s="109"/>
      <c r="K149" s="112"/>
      <c r="L149" s="112"/>
      <c r="M149" s="111"/>
      <c r="N149" s="112"/>
      <c r="O149" s="112"/>
      <c r="P149" s="109"/>
      <c r="Q149" s="109"/>
      <c r="R149" s="109"/>
      <c r="S149" s="109"/>
      <c r="T149" s="130"/>
      <c r="U149" s="109"/>
      <c r="V149" s="112"/>
      <c r="W149" s="130"/>
      <c r="X149" s="84" t="s">
        <v>60</v>
      </c>
      <c r="Y149" s="112">
        <v>1</v>
      </c>
      <c r="Z149" s="112">
        <v>62.5</v>
      </c>
      <c r="AA149" s="84">
        <f t="shared" si="6"/>
        <v>62.5</v>
      </c>
      <c r="AB149" s="108" t="s">
        <v>20</v>
      </c>
      <c r="AC149" s="152" t="s">
        <v>6179</v>
      </c>
      <c r="AD149" s="93" t="s">
        <v>81</v>
      </c>
    </row>
    <row r="150" spans="1:30" ht="45" x14ac:dyDescent="0.25">
      <c r="A150" s="58">
        <v>147</v>
      </c>
      <c r="B150" s="116" t="s">
        <v>505</v>
      </c>
      <c r="C150" s="134" t="s">
        <v>504</v>
      </c>
      <c r="D150" s="108"/>
      <c r="E150" s="144"/>
      <c r="F150" s="144"/>
      <c r="G150" s="144"/>
      <c r="H150" s="113"/>
      <c r="I150" s="109"/>
      <c r="J150" s="109"/>
      <c r="K150" s="112">
        <v>1</v>
      </c>
      <c r="L150" s="112" t="s">
        <v>501</v>
      </c>
      <c r="M150" s="111">
        <v>100</v>
      </c>
      <c r="N150" s="112"/>
      <c r="O150" s="112"/>
      <c r="P150" s="109"/>
      <c r="Q150" s="109"/>
      <c r="R150" s="109" t="s">
        <v>21</v>
      </c>
      <c r="S150" s="109">
        <v>1</v>
      </c>
      <c r="T150" s="130"/>
      <c r="U150" s="109"/>
      <c r="V150" s="112"/>
      <c r="W150" s="130"/>
      <c r="X150" s="84" t="s">
        <v>60</v>
      </c>
      <c r="Y150" s="112">
        <v>1</v>
      </c>
      <c r="Z150" s="112">
        <v>82.5</v>
      </c>
      <c r="AA150" s="84">
        <f t="shared" si="6"/>
        <v>82.5</v>
      </c>
      <c r="AB150" s="108" t="s">
        <v>20</v>
      </c>
      <c r="AC150" s="152" t="s">
        <v>6179</v>
      </c>
      <c r="AD150" s="93" t="s">
        <v>0</v>
      </c>
    </row>
    <row r="151" spans="1:30" ht="45" x14ac:dyDescent="0.25">
      <c r="A151" s="58">
        <v>148</v>
      </c>
      <c r="B151" s="116" t="s">
        <v>503</v>
      </c>
      <c r="C151" s="134" t="s">
        <v>502</v>
      </c>
      <c r="D151" s="108"/>
      <c r="E151" s="144"/>
      <c r="F151" s="144"/>
      <c r="G151" s="144"/>
      <c r="H151" s="113"/>
      <c r="I151" s="109"/>
      <c r="J151" s="109"/>
      <c r="K151" s="112">
        <v>1</v>
      </c>
      <c r="L151" s="112" t="s">
        <v>501</v>
      </c>
      <c r="M151" s="111">
        <v>100</v>
      </c>
      <c r="N151" s="112">
        <v>1</v>
      </c>
      <c r="O151" s="112">
        <v>2</v>
      </c>
      <c r="P151" s="109"/>
      <c r="Q151" s="109"/>
      <c r="R151" s="109"/>
      <c r="S151" s="109"/>
      <c r="T151" s="130"/>
      <c r="U151" s="109"/>
      <c r="V151" s="112">
        <v>2</v>
      </c>
      <c r="W151" s="130"/>
      <c r="X151" s="84" t="s">
        <v>60</v>
      </c>
      <c r="Y151" s="112">
        <v>1</v>
      </c>
      <c r="Z151" s="112">
        <v>125</v>
      </c>
      <c r="AA151" s="84">
        <f t="shared" si="6"/>
        <v>125</v>
      </c>
      <c r="AB151" s="109" t="s">
        <v>20</v>
      </c>
      <c r="AC151" s="152" t="s">
        <v>6179</v>
      </c>
      <c r="AD151" s="93" t="s">
        <v>97</v>
      </c>
    </row>
    <row r="152" spans="1:30" ht="45" x14ac:dyDescent="0.25">
      <c r="A152" s="58">
        <v>149</v>
      </c>
      <c r="B152" s="116" t="s">
        <v>500</v>
      </c>
      <c r="C152" s="134" t="s">
        <v>499</v>
      </c>
      <c r="D152" s="108"/>
      <c r="E152" s="144"/>
      <c r="F152" s="144"/>
      <c r="G152" s="144"/>
      <c r="H152" s="113"/>
      <c r="I152" s="109"/>
      <c r="J152" s="109"/>
      <c r="K152" s="112">
        <v>1</v>
      </c>
      <c r="L152" s="112" t="s">
        <v>334</v>
      </c>
      <c r="M152" s="111">
        <v>250</v>
      </c>
      <c r="N152" s="112">
        <v>1</v>
      </c>
      <c r="O152" s="112">
        <v>1</v>
      </c>
      <c r="P152" s="109"/>
      <c r="Q152" s="109"/>
      <c r="R152" s="109"/>
      <c r="S152" s="109"/>
      <c r="T152" s="130"/>
      <c r="U152" s="109"/>
      <c r="V152" s="112">
        <v>1</v>
      </c>
      <c r="W152" s="130"/>
      <c r="X152" s="84" t="s">
        <v>60</v>
      </c>
      <c r="Y152" s="112">
        <v>1</v>
      </c>
      <c r="Z152" s="112">
        <v>125</v>
      </c>
      <c r="AA152" s="84">
        <f t="shared" si="6"/>
        <v>125</v>
      </c>
      <c r="AB152" s="109" t="s">
        <v>20</v>
      </c>
      <c r="AC152" s="152" t="s">
        <v>6179</v>
      </c>
      <c r="AD152" s="93" t="s">
        <v>97</v>
      </c>
    </row>
    <row r="153" spans="1:30" ht="60" x14ac:dyDescent="0.25">
      <c r="A153" s="58">
        <v>150</v>
      </c>
      <c r="B153" s="116" t="s">
        <v>498</v>
      </c>
      <c r="C153" s="134" t="s">
        <v>497</v>
      </c>
      <c r="D153" s="108"/>
      <c r="E153" s="144"/>
      <c r="F153" s="144"/>
      <c r="G153" s="144"/>
      <c r="H153" s="113"/>
      <c r="I153" s="109"/>
      <c r="J153" s="109"/>
      <c r="K153" s="112">
        <v>1</v>
      </c>
      <c r="L153" s="112" t="s">
        <v>496</v>
      </c>
      <c r="M153" s="111">
        <v>315</v>
      </c>
      <c r="N153" s="112">
        <v>1</v>
      </c>
      <c r="O153" s="112">
        <v>1</v>
      </c>
      <c r="P153" s="109"/>
      <c r="Q153" s="109"/>
      <c r="R153" s="109"/>
      <c r="S153" s="109"/>
      <c r="T153" s="130"/>
      <c r="U153" s="109"/>
      <c r="V153" s="112">
        <v>2</v>
      </c>
      <c r="W153" s="130"/>
      <c r="X153" s="84" t="s">
        <v>60</v>
      </c>
      <c r="Y153" s="112">
        <v>1</v>
      </c>
      <c r="Z153" s="112">
        <v>125</v>
      </c>
      <c r="AA153" s="84">
        <f t="shared" si="6"/>
        <v>125</v>
      </c>
      <c r="AB153" s="109" t="s">
        <v>20</v>
      </c>
      <c r="AC153" s="152" t="s">
        <v>6179</v>
      </c>
      <c r="AD153" s="93" t="s">
        <v>66</v>
      </c>
    </row>
    <row r="154" spans="1:30" ht="15.75" x14ac:dyDescent="0.25">
      <c r="A154" s="58">
        <v>151</v>
      </c>
      <c r="B154" s="116" t="s">
        <v>495</v>
      </c>
      <c r="C154" s="132" t="s">
        <v>494</v>
      </c>
      <c r="D154" s="108"/>
      <c r="E154" s="126"/>
      <c r="F154" s="126"/>
      <c r="G154" s="126"/>
      <c r="H154" s="113"/>
      <c r="I154" s="109"/>
      <c r="J154" s="109"/>
      <c r="K154" s="84">
        <v>1</v>
      </c>
      <c r="L154" s="84" t="s">
        <v>491</v>
      </c>
      <c r="M154" s="111">
        <v>250</v>
      </c>
      <c r="N154" s="84">
        <v>1</v>
      </c>
      <c r="O154" s="112">
        <v>1</v>
      </c>
      <c r="P154" s="109"/>
      <c r="Q154" s="109"/>
      <c r="R154" s="109"/>
      <c r="S154" s="109"/>
      <c r="T154" s="130"/>
      <c r="U154" s="109"/>
      <c r="V154" s="112">
        <v>2</v>
      </c>
      <c r="W154" s="130"/>
      <c r="X154" s="84" t="s">
        <v>60</v>
      </c>
      <c r="Y154" s="112">
        <v>1</v>
      </c>
      <c r="Z154" s="112">
        <v>180</v>
      </c>
      <c r="AA154" s="84">
        <f t="shared" si="6"/>
        <v>180</v>
      </c>
      <c r="AB154" s="109" t="s">
        <v>20</v>
      </c>
      <c r="AC154" s="152" t="s">
        <v>6179</v>
      </c>
      <c r="AD154" s="93" t="s">
        <v>97</v>
      </c>
    </row>
    <row r="155" spans="1:30" ht="30" x14ac:dyDescent="0.25">
      <c r="A155" s="58">
        <v>152</v>
      </c>
      <c r="B155" s="116" t="s">
        <v>493</v>
      </c>
      <c r="C155" s="132" t="s">
        <v>492</v>
      </c>
      <c r="D155" s="108"/>
      <c r="E155" s="126"/>
      <c r="F155" s="126"/>
      <c r="G155" s="126"/>
      <c r="H155" s="113"/>
      <c r="I155" s="109"/>
      <c r="J155" s="109"/>
      <c r="K155" s="84">
        <v>1</v>
      </c>
      <c r="L155" s="84" t="s">
        <v>491</v>
      </c>
      <c r="M155" s="111">
        <v>250</v>
      </c>
      <c r="N155" s="84">
        <v>1</v>
      </c>
      <c r="O155" s="112">
        <v>1</v>
      </c>
      <c r="P155" s="109"/>
      <c r="Q155" s="109"/>
      <c r="R155" s="109"/>
      <c r="S155" s="109"/>
      <c r="T155" s="130"/>
      <c r="U155" s="109"/>
      <c r="V155" s="112"/>
      <c r="W155" s="130"/>
      <c r="X155" s="84"/>
      <c r="Y155" s="112"/>
      <c r="Z155" s="112"/>
      <c r="AA155" s="84"/>
      <c r="AB155" s="109" t="s">
        <v>20</v>
      </c>
      <c r="AC155" s="152" t="s">
        <v>6179</v>
      </c>
      <c r="AD155" s="93" t="s">
        <v>97</v>
      </c>
    </row>
    <row r="156" spans="1:30" ht="15.75" x14ac:dyDescent="0.25">
      <c r="A156" s="58">
        <v>153</v>
      </c>
      <c r="B156" s="116" t="s">
        <v>490</v>
      </c>
      <c r="C156" s="132" t="s">
        <v>489</v>
      </c>
      <c r="D156" s="108"/>
      <c r="E156" s="126"/>
      <c r="F156" s="126"/>
      <c r="G156" s="126"/>
      <c r="H156" s="113"/>
      <c r="I156" s="109"/>
      <c r="J156" s="109"/>
      <c r="K156" s="84">
        <v>1</v>
      </c>
      <c r="L156" s="84" t="s">
        <v>385</v>
      </c>
      <c r="M156" s="111">
        <v>500</v>
      </c>
      <c r="N156" s="84">
        <v>1</v>
      </c>
      <c r="O156" s="112">
        <v>1</v>
      </c>
      <c r="P156" s="109"/>
      <c r="Q156" s="109"/>
      <c r="R156" s="109"/>
      <c r="S156" s="109"/>
      <c r="T156" s="130"/>
      <c r="U156" s="109"/>
      <c r="V156" s="112">
        <v>1</v>
      </c>
      <c r="W156" s="130"/>
      <c r="X156" s="84" t="s">
        <v>60</v>
      </c>
      <c r="Y156" s="112">
        <v>1</v>
      </c>
      <c r="Z156" s="112">
        <v>160</v>
      </c>
      <c r="AA156" s="84">
        <f t="shared" ref="AA156:AA190" si="7">Y156*Z156</f>
        <v>160</v>
      </c>
      <c r="AB156" s="109" t="s">
        <v>20</v>
      </c>
      <c r="AC156" s="152" t="s">
        <v>6179</v>
      </c>
      <c r="AD156" s="93" t="s">
        <v>89</v>
      </c>
    </row>
    <row r="157" spans="1:30" ht="15.75" x14ac:dyDescent="0.25">
      <c r="A157" s="58">
        <v>154</v>
      </c>
      <c r="B157" s="116" t="s">
        <v>488</v>
      </c>
      <c r="C157" s="132" t="s">
        <v>487</v>
      </c>
      <c r="D157" s="113"/>
      <c r="E157" s="126"/>
      <c r="F157" s="126"/>
      <c r="G157" s="126"/>
      <c r="H157" s="113"/>
      <c r="I157" s="109"/>
      <c r="J157" s="109"/>
      <c r="K157" s="84">
        <v>1</v>
      </c>
      <c r="L157" s="84" t="s">
        <v>385</v>
      </c>
      <c r="M157" s="111">
        <v>500</v>
      </c>
      <c r="N157" s="84">
        <v>1</v>
      </c>
      <c r="O157" s="112">
        <v>1</v>
      </c>
      <c r="P157" s="109"/>
      <c r="Q157" s="109"/>
      <c r="R157" s="109"/>
      <c r="S157" s="109"/>
      <c r="T157" s="130"/>
      <c r="U157" s="109"/>
      <c r="V157" s="112">
        <v>3</v>
      </c>
      <c r="W157" s="130"/>
      <c r="X157" s="109" t="s">
        <v>60</v>
      </c>
      <c r="Y157" s="112">
        <v>1</v>
      </c>
      <c r="Z157" s="112">
        <v>380</v>
      </c>
      <c r="AA157" s="84">
        <f t="shared" si="7"/>
        <v>380</v>
      </c>
      <c r="AB157" s="109" t="s">
        <v>20</v>
      </c>
      <c r="AC157" s="152" t="s">
        <v>6179</v>
      </c>
      <c r="AD157" s="93" t="s">
        <v>81</v>
      </c>
    </row>
    <row r="158" spans="1:30" ht="45" x14ac:dyDescent="0.25">
      <c r="A158" s="58">
        <v>155</v>
      </c>
      <c r="B158" s="116" t="s">
        <v>486</v>
      </c>
      <c r="C158" s="132" t="s">
        <v>485</v>
      </c>
      <c r="D158" s="113"/>
      <c r="E158" s="126"/>
      <c r="F158" s="126"/>
      <c r="G158" s="126"/>
      <c r="H158" s="113"/>
      <c r="I158" s="109"/>
      <c r="J158" s="109"/>
      <c r="K158" s="84">
        <v>1</v>
      </c>
      <c r="L158" s="84" t="s">
        <v>484</v>
      </c>
      <c r="M158" s="111">
        <v>3500</v>
      </c>
      <c r="N158" s="84"/>
      <c r="O158" s="112"/>
      <c r="P158" s="109"/>
      <c r="Q158" s="109"/>
      <c r="R158" s="109"/>
      <c r="S158" s="109"/>
      <c r="T158" s="130"/>
      <c r="U158" s="109"/>
      <c r="V158" s="112">
        <v>2</v>
      </c>
      <c r="W158" s="130"/>
      <c r="X158" s="109" t="s">
        <v>60</v>
      </c>
      <c r="Y158" s="112">
        <v>1</v>
      </c>
      <c r="Z158" s="112">
        <v>1010</v>
      </c>
      <c r="AA158" s="84">
        <f t="shared" si="7"/>
        <v>1010</v>
      </c>
      <c r="AB158" s="109" t="s">
        <v>20</v>
      </c>
      <c r="AC158" s="152" t="s">
        <v>6179</v>
      </c>
      <c r="AD158" s="93" t="s">
        <v>97</v>
      </c>
    </row>
    <row r="159" spans="1:30" ht="15.75" x14ac:dyDescent="0.25">
      <c r="A159" s="58">
        <v>156</v>
      </c>
      <c r="B159" s="83"/>
      <c r="C159" s="132"/>
      <c r="D159" s="113"/>
      <c r="E159" s="126"/>
      <c r="F159" s="126"/>
      <c r="G159" s="126"/>
      <c r="H159" s="113"/>
      <c r="I159" s="109"/>
      <c r="J159" s="109"/>
      <c r="K159" s="84"/>
      <c r="L159" s="112"/>
      <c r="M159" s="111"/>
      <c r="N159" s="84"/>
      <c r="O159" s="112"/>
      <c r="P159" s="109"/>
      <c r="Q159" s="109"/>
      <c r="R159" s="109"/>
      <c r="S159" s="109"/>
      <c r="T159" s="130"/>
      <c r="U159" s="109"/>
      <c r="V159" s="112"/>
      <c r="W159" s="130"/>
      <c r="X159" s="109" t="s">
        <v>60</v>
      </c>
      <c r="Y159" s="112">
        <v>1</v>
      </c>
      <c r="Z159" s="112">
        <v>1010</v>
      </c>
      <c r="AA159" s="84">
        <f t="shared" si="7"/>
        <v>1010</v>
      </c>
      <c r="AB159" s="109" t="s">
        <v>20</v>
      </c>
      <c r="AC159" s="152" t="s">
        <v>6179</v>
      </c>
      <c r="AD159" s="93" t="s">
        <v>97</v>
      </c>
    </row>
    <row r="160" spans="1:30" ht="15.75" x14ac:dyDescent="0.25">
      <c r="A160" s="58">
        <v>157</v>
      </c>
      <c r="B160" s="83"/>
      <c r="C160" s="132"/>
      <c r="D160" s="125"/>
      <c r="E160" s="126"/>
      <c r="F160" s="126"/>
      <c r="G160" s="126"/>
      <c r="H160" s="113"/>
      <c r="I160" s="109"/>
      <c r="J160" s="109"/>
      <c r="K160" s="84"/>
      <c r="L160" s="112"/>
      <c r="M160" s="111"/>
      <c r="N160" s="84"/>
      <c r="O160" s="112"/>
      <c r="P160" s="109"/>
      <c r="Q160" s="109"/>
      <c r="R160" s="109"/>
      <c r="S160" s="109"/>
      <c r="T160" s="130"/>
      <c r="U160" s="109"/>
      <c r="V160" s="112"/>
      <c r="W160" s="130"/>
      <c r="X160" s="109" t="s">
        <v>60</v>
      </c>
      <c r="Y160" s="112">
        <v>1</v>
      </c>
      <c r="Z160" s="112">
        <v>1010</v>
      </c>
      <c r="AA160" s="84">
        <f t="shared" si="7"/>
        <v>1010</v>
      </c>
      <c r="AB160" s="109" t="s">
        <v>20</v>
      </c>
      <c r="AC160" s="152" t="s">
        <v>6179</v>
      </c>
      <c r="AD160" s="93" t="s">
        <v>97</v>
      </c>
    </row>
    <row r="161" spans="1:30" ht="35.25" customHeight="1" x14ac:dyDescent="0.25">
      <c r="A161" s="58">
        <v>158</v>
      </c>
      <c r="B161" s="116" t="s">
        <v>483</v>
      </c>
      <c r="C161" s="132" t="s">
        <v>482</v>
      </c>
      <c r="D161" s="113"/>
      <c r="E161" s="126"/>
      <c r="F161" s="126"/>
      <c r="G161" s="126"/>
      <c r="H161" s="113"/>
      <c r="I161" s="109"/>
      <c r="J161" s="109"/>
      <c r="K161" s="84">
        <v>1</v>
      </c>
      <c r="L161" s="84" t="s">
        <v>481</v>
      </c>
      <c r="M161" s="111">
        <v>500</v>
      </c>
      <c r="N161" s="84">
        <v>1</v>
      </c>
      <c r="O161" s="112">
        <v>1</v>
      </c>
      <c r="P161" s="109"/>
      <c r="Q161" s="109"/>
      <c r="R161" s="109"/>
      <c r="S161" s="109"/>
      <c r="T161" s="130"/>
      <c r="U161" s="109"/>
      <c r="V161" s="112"/>
      <c r="W161" s="130"/>
      <c r="X161" s="109" t="s">
        <v>60</v>
      </c>
      <c r="Y161" s="112">
        <v>1</v>
      </c>
      <c r="Z161" s="112">
        <v>250</v>
      </c>
      <c r="AA161" s="84">
        <f t="shared" si="7"/>
        <v>250</v>
      </c>
      <c r="AB161" s="109" t="s">
        <v>20</v>
      </c>
      <c r="AC161" s="152" t="s">
        <v>6179</v>
      </c>
      <c r="AD161" s="93" t="s">
        <v>0</v>
      </c>
    </row>
    <row r="162" spans="1:30" ht="15.75" x14ac:dyDescent="0.25">
      <c r="A162" s="58">
        <v>159</v>
      </c>
      <c r="B162" s="83"/>
      <c r="C162" s="132"/>
      <c r="D162" s="113"/>
      <c r="E162" s="126"/>
      <c r="F162" s="126"/>
      <c r="G162" s="126"/>
      <c r="H162" s="113"/>
      <c r="I162" s="109"/>
      <c r="J162" s="109"/>
      <c r="K162" s="84"/>
      <c r="L162" s="84"/>
      <c r="M162" s="111"/>
      <c r="N162" s="84"/>
      <c r="O162" s="112"/>
      <c r="P162" s="109"/>
      <c r="Q162" s="109"/>
      <c r="R162" s="109"/>
      <c r="S162" s="109"/>
      <c r="T162" s="130"/>
      <c r="U162" s="109"/>
      <c r="V162" s="112"/>
      <c r="W162" s="130"/>
      <c r="X162" s="109" t="s">
        <v>60</v>
      </c>
      <c r="Y162" s="112">
        <v>1</v>
      </c>
      <c r="Z162" s="112">
        <v>125</v>
      </c>
      <c r="AA162" s="84">
        <f t="shared" si="7"/>
        <v>125</v>
      </c>
      <c r="AB162" s="109" t="s">
        <v>20</v>
      </c>
      <c r="AC162" s="152" t="s">
        <v>6179</v>
      </c>
      <c r="AD162" s="93" t="s">
        <v>0</v>
      </c>
    </row>
    <row r="163" spans="1:30" ht="15.75" x14ac:dyDescent="0.25">
      <c r="A163" s="58">
        <v>160</v>
      </c>
      <c r="B163" s="116" t="s">
        <v>480</v>
      </c>
      <c r="C163" s="132" t="s">
        <v>479</v>
      </c>
      <c r="D163" s="113"/>
      <c r="E163" s="114"/>
      <c r="F163" s="114"/>
      <c r="G163" s="114"/>
      <c r="H163" s="113"/>
      <c r="I163" s="109"/>
      <c r="J163" s="109"/>
      <c r="K163" s="112">
        <v>1</v>
      </c>
      <c r="L163" s="112" t="s">
        <v>334</v>
      </c>
      <c r="M163" s="111">
        <v>250</v>
      </c>
      <c r="N163" s="84">
        <v>1</v>
      </c>
      <c r="O163" s="112">
        <v>1</v>
      </c>
      <c r="P163" s="109"/>
      <c r="Q163" s="109"/>
      <c r="R163" s="109"/>
      <c r="S163" s="109"/>
      <c r="T163" s="130"/>
      <c r="U163" s="109"/>
      <c r="V163" s="112"/>
      <c r="W163" s="130"/>
      <c r="X163" s="109" t="s">
        <v>60</v>
      </c>
      <c r="Y163" s="112">
        <v>1</v>
      </c>
      <c r="Z163" s="112">
        <v>125</v>
      </c>
      <c r="AA163" s="84">
        <f t="shared" si="7"/>
        <v>125</v>
      </c>
      <c r="AB163" s="109" t="s">
        <v>20</v>
      </c>
      <c r="AC163" s="152" t="s">
        <v>6179</v>
      </c>
      <c r="AD163" s="93" t="s">
        <v>0</v>
      </c>
    </row>
    <row r="164" spans="1:30" ht="30" x14ac:dyDescent="0.25">
      <c r="A164" s="58">
        <v>161</v>
      </c>
      <c r="B164" s="116" t="s">
        <v>478</v>
      </c>
      <c r="C164" s="132" t="s">
        <v>477</v>
      </c>
      <c r="D164" s="113"/>
      <c r="E164" s="114"/>
      <c r="F164" s="114"/>
      <c r="G164" s="114"/>
      <c r="H164" s="113"/>
      <c r="I164" s="109"/>
      <c r="J164" s="109"/>
      <c r="K164" s="84">
        <v>1</v>
      </c>
      <c r="L164" s="84" t="s">
        <v>476</v>
      </c>
      <c r="M164" s="111">
        <v>4000</v>
      </c>
      <c r="N164" s="84"/>
      <c r="O164" s="112"/>
      <c r="P164" s="109"/>
      <c r="Q164" s="109"/>
      <c r="R164" s="109"/>
      <c r="S164" s="109"/>
      <c r="T164" s="130"/>
      <c r="U164" s="109"/>
      <c r="V164" s="112">
        <v>1</v>
      </c>
      <c r="W164" s="130"/>
      <c r="X164" s="109" t="s">
        <v>60</v>
      </c>
      <c r="Y164" s="112">
        <v>1</v>
      </c>
      <c r="Z164" s="112">
        <v>1500</v>
      </c>
      <c r="AA164" s="84">
        <f t="shared" si="7"/>
        <v>1500</v>
      </c>
      <c r="AB164" s="109" t="s">
        <v>20</v>
      </c>
      <c r="AC164" s="152" t="s">
        <v>6179</v>
      </c>
      <c r="AD164" s="93" t="s">
        <v>0</v>
      </c>
    </row>
    <row r="165" spans="1:30" ht="15.75" x14ac:dyDescent="0.25">
      <c r="A165" s="58">
        <v>162</v>
      </c>
      <c r="B165" s="83"/>
      <c r="C165" s="132"/>
      <c r="D165" s="113"/>
      <c r="E165" s="114"/>
      <c r="F165" s="114"/>
      <c r="G165" s="114"/>
      <c r="H165" s="113"/>
      <c r="I165" s="109"/>
      <c r="J165" s="109"/>
      <c r="K165" s="84"/>
      <c r="L165" s="84"/>
      <c r="M165" s="111"/>
      <c r="N165" s="84"/>
      <c r="O165" s="112"/>
      <c r="P165" s="109"/>
      <c r="Q165" s="109"/>
      <c r="R165" s="109"/>
      <c r="S165" s="109"/>
      <c r="T165" s="130"/>
      <c r="U165" s="109"/>
      <c r="V165" s="112"/>
      <c r="W165" s="111"/>
      <c r="X165" s="109" t="s">
        <v>60</v>
      </c>
      <c r="Y165" s="112">
        <v>1</v>
      </c>
      <c r="Z165" s="112">
        <v>1500</v>
      </c>
      <c r="AA165" s="84">
        <f t="shared" si="7"/>
        <v>1500</v>
      </c>
      <c r="AB165" s="109" t="s">
        <v>20</v>
      </c>
      <c r="AC165" s="152" t="s">
        <v>6179</v>
      </c>
      <c r="AD165" s="93" t="s">
        <v>0</v>
      </c>
    </row>
    <row r="166" spans="1:30" ht="30" x14ac:dyDescent="0.25">
      <c r="A166" s="58">
        <v>163</v>
      </c>
      <c r="B166" s="116" t="s">
        <v>475</v>
      </c>
      <c r="C166" s="134" t="s">
        <v>474</v>
      </c>
      <c r="D166" s="113"/>
      <c r="E166" s="133"/>
      <c r="F166" s="133"/>
      <c r="G166" s="133"/>
      <c r="H166" s="113"/>
      <c r="I166" s="109"/>
      <c r="J166" s="109"/>
      <c r="K166" s="112">
        <v>1</v>
      </c>
      <c r="L166" s="112" t="s">
        <v>473</v>
      </c>
      <c r="M166" s="111">
        <v>400</v>
      </c>
      <c r="N166" s="112">
        <v>1</v>
      </c>
      <c r="O166" s="112">
        <v>1</v>
      </c>
      <c r="P166" s="109"/>
      <c r="Q166" s="109"/>
      <c r="R166" s="109"/>
      <c r="S166" s="109"/>
      <c r="T166" s="130"/>
      <c r="U166" s="109"/>
      <c r="V166" s="112">
        <v>1</v>
      </c>
      <c r="W166" s="130">
        <v>3</v>
      </c>
      <c r="X166" s="109" t="s">
        <v>60</v>
      </c>
      <c r="Y166" s="112">
        <v>1</v>
      </c>
      <c r="Z166" s="112">
        <v>250</v>
      </c>
      <c r="AA166" s="84">
        <f t="shared" si="7"/>
        <v>250</v>
      </c>
      <c r="AB166" s="109" t="s">
        <v>20</v>
      </c>
      <c r="AC166" s="152" t="s">
        <v>6179</v>
      </c>
      <c r="AD166" s="93" t="s">
        <v>11</v>
      </c>
    </row>
    <row r="167" spans="1:30" ht="15.75" x14ac:dyDescent="0.25">
      <c r="A167" s="58">
        <v>164</v>
      </c>
      <c r="B167" s="83"/>
      <c r="C167" s="134"/>
      <c r="D167" s="113"/>
      <c r="E167" s="133"/>
      <c r="F167" s="133"/>
      <c r="G167" s="133"/>
      <c r="H167" s="113"/>
      <c r="I167" s="109"/>
      <c r="J167" s="109"/>
      <c r="K167" s="112"/>
      <c r="L167" s="112"/>
      <c r="M167" s="111"/>
      <c r="N167" s="112"/>
      <c r="O167" s="112"/>
      <c r="P167" s="109"/>
      <c r="Q167" s="109"/>
      <c r="R167" s="109"/>
      <c r="S167" s="109"/>
      <c r="T167" s="130"/>
      <c r="U167" s="109"/>
      <c r="V167" s="112"/>
      <c r="W167" s="130"/>
      <c r="X167" s="109" t="s">
        <v>60</v>
      </c>
      <c r="Y167" s="112">
        <v>1</v>
      </c>
      <c r="Z167" s="112">
        <v>250</v>
      </c>
      <c r="AA167" s="84">
        <f t="shared" si="7"/>
        <v>250</v>
      </c>
      <c r="AB167" s="109" t="s">
        <v>20</v>
      </c>
      <c r="AC167" s="152" t="s">
        <v>6179</v>
      </c>
      <c r="AD167" s="93" t="s">
        <v>11</v>
      </c>
    </row>
    <row r="168" spans="1:30" ht="30" x14ac:dyDescent="0.25">
      <c r="A168" s="58">
        <v>165</v>
      </c>
      <c r="B168" s="116" t="s">
        <v>472</v>
      </c>
      <c r="C168" s="134" t="s">
        <v>471</v>
      </c>
      <c r="D168" s="113"/>
      <c r="E168" s="142"/>
      <c r="F168" s="142"/>
      <c r="G168" s="142"/>
      <c r="H168" s="113"/>
      <c r="I168" s="109"/>
      <c r="J168" s="109"/>
      <c r="K168" s="112"/>
      <c r="L168" s="112"/>
      <c r="M168" s="111"/>
      <c r="N168" s="112"/>
      <c r="O168" s="112"/>
      <c r="P168" s="109"/>
      <c r="Q168" s="109"/>
      <c r="R168" s="109" t="s">
        <v>21</v>
      </c>
      <c r="S168" s="109">
        <v>1</v>
      </c>
      <c r="T168" s="130"/>
      <c r="U168" s="109"/>
      <c r="V168" s="112"/>
      <c r="W168" s="130"/>
      <c r="X168" s="109" t="s">
        <v>60</v>
      </c>
      <c r="Y168" s="112">
        <v>1</v>
      </c>
      <c r="Z168" s="112">
        <v>10</v>
      </c>
      <c r="AA168" s="84">
        <f t="shared" si="7"/>
        <v>10</v>
      </c>
      <c r="AB168" s="109" t="s">
        <v>20</v>
      </c>
      <c r="AC168" s="152" t="s">
        <v>6179</v>
      </c>
      <c r="AD168" s="93" t="s">
        <v>81</v>
      </c>
    </row>
    <row r="169" spans="1:30" ht="30" x14ac:dyDescent="0.25">
      <c r="A169" s="58">
        <v>166</v>
      </c>
      <c r="B169" s="116" t="s">
        <v>470</v>
      </c>
      <c r="C169" s="134" t="s">
        <v>469</v>
      </c>
      <c r="D169" s="113"/>
      <c r="E169" s="142"/>
      <c r="F169" s="142"/>
      <c r="G169" s="142"/>
      <c r="H169" s="113"/>
      <c r="I169" s="109"/>
      <c r="J169" s="109"/>
      <c r="K169" s="112"/>
      <c r="L169" s="112"/>
      <c r="M169" s="111"/>
      <c r="N169" s="112"/>
      <c r="O169" s="112"/>
      <c r="P169" s="109"/>
      <c r="Q169" s="109"/>
      <c r="R169" s="109" t="s">
        <v>21</v>
      </c>
      <c r="S169" s="109">
        <v>1</v>
      </c>
      <c r="T169" s="130"/>
      <c r="U169" s="109"/>
      <c r="V169" s="112"/>
      <c r="W169" s="130"/>
      <c r="X169" s="109" t="s">
        <v>60</v>
      </c>
      <c r="Y169" s="112">
        <v>1</v>
      </c>
      <c r="Z169" s="112">
        <v>20</v>
      </c>
      <c r="AA169" s="84">
        <f t="shared" si="7"/>
        <v>20</v>
      </c>
      <c r="AB169" s="109" t="s">
        <v>20</v>
      </c>
      <c r="AC169" s="152" t="s">
        <v>6179</v>
      </c>
      <c r="AD169" s="93" t="s">
        <v>11</v>
      </c>
    </row>
    <row r="170" spans="1:30" ht="15.75" x14ac:dyDescent="0.25">
      <c r="A170" s="58">
        <v>167</v>
      </c>
      <c r="B170" s="83"/>
      <c r="C170" s="143"/>
      <c r="D170" s="113"/>
      <c r="E170" s="142"/>
      <c r="F170" s="142"/>
      <c r="G170" s="142"/>
      <c r="H170" s="113"/>
      <c r="I170" s="109"/>
      <c r="J170" s="109"/>
      <c r="K170" s="112"/>
      <c r="L170" s="112"/>
      <c r="M170" s="111"/>
      <c r="N170" s="112"/>
      <c r="O170" s="112"/>
      <c r="P170" s="109"/>
      <c r="Q170" s="109"/>
      <c r="R170" s="109"/>
      <c r="S170" s="109"/>
      <c r="T170" s="130"/>
      <c r="U170" s="109"/>
      <c r="V170" s="112"/>
      <c r="W170" s="130"/>
      <c r="X170" s="109" t="s">
        <v>60</v>
      </c>
      <c r="Y170" s="112">
        <v>1</v>
      </c>
      <c r="Z170" s="112">
        <v>20</v>
      </c>
      <c r="AA170" s="84">
        <f t="shared" si="7"/>
        <v>20</v>
      </c>
      <c r="AB170" s="109" t="s">
        <v>20</v>
      </c>
      <c r="AC170" s="152" t="s">
        <v>6179</v>
      </c>
      <c r="AD170" s="93" t="s">
        <v>11</v>
      </c>
    </row>
    <row r="171" spans="1:30" ht="15.75" x14ac:dyDescent="0.25">
      <c r="A171" s="58">
        <v>168</v>
      </c>
      <c r="B171" s="83"/>
      <c r="C171" s="134"/>
      <c r="D171" s="113"/>
      <c r="E171" s="133"/>
      <c r="F171" s="133"/>
      <c r="G171" s="133"/>
      <c r="H171" s="113"/>
      <c r="I171" s="109"/>
      <c r="J171" s="109"/>
      <c r="K171" s="112"/>
      <c r="L171" s="112"/>
      <c r="M171" s="111"/>
      <c r="N171" s="112"/>
      <c r="O171" s="112"/>
      <c r="P171" s="109"/>
      <c r="Q171" s="109"/>
      <c r="R171" s="109"/>
      <c r="S171" s="109"/>
      <c r="T171" s="130"/>
      <c r="U171" s="109"/>
      <c r="V171" s="112"/>
      <c r="W171" s="130"/>
      <c r="X171" s="109" t="s">
        <v>60</v>
      </c>
      <c r="Y171" s="112">
        <v>1</v>
      </c>
      <c r="Z171" s="112">
        <v>20</v>
      </c>
      <c r="AA171" s="84">
        <f t="shared" si="7"/>
        <v>20</v>
      </c>
      <c r="AB171" s="109" t="s">
        <v>20</v>
      </c>
      <c r="AC171" s="152" t="s">
        <v>6179</v>
      </c>
      <c r="AD171" s="93" t="s">
        <v>11</v>
      </c>
    </row>
    <row r="172" spans="1:30" ht="30" x14ac:dyDescent="0.25">
      <c r="A172" s="58">
        <v>169</v>
      </c>
      <c r="B172" s="116" t="s">
        <v>468</v>
      </c>
      <c r="C172" s="134" t="s">
        <v>467</v>
      </c>
      <c r="D172" s="113"/>
      <c r="E172" s="133"/>
      <c r="F172" s="133"/>
      <c r="G172" s="133"/>
      <c r="H172" s="113"/>
      <c r="I172" s="109"/>
      <c r="J172" s="109"/>
      <c r="K172" s="112"/>
      <c r="L172" s="112"/>
      <c r="M172" s="111"/>
      <c r="N172" s="112"/>
      <c r="O172" s="112"/>
      <c r="P172" s="109"/>
      <c r="Q172" s="109"/>
      <c r="R172" s="109" t="s">
        <v>21</v>
      </c>
      <c r="S172" s="109">
        <v>1</v>
      </c>
      <c r="T172" s="130"/>
      <c r="U172" s="109"/>
      <c r="V172" s="112"/>
      <c r="W172" s="130"/>
      <c r="X172" s="109" t="s">
        <v>60</v>
      </c>
      <c r="Y172" s="112">
        <v>1</v>
      </c>
      <c r="Z172" s="112">
        <v>10</v>
      </c>
      <c r="AA172" s="84">
        <f t="shared" si="7"/>
        <v>10</v>
      </c>
      <c r="AB172" s="109" t="s">
        <v>20</v>
      </c>
      <c r="AC172" s="152" t="s">
        <v>6179</v>
      </c>
      <c r="AD172" s="93" t="s">
        <v>81</v>
      </c>
    </row>
    <row r="173" spans="1:30" ht="30" x14ac:dyDescent="0.25">
      <c r="A173" s="58">
        <v>170</v>
      </c>
      <c r="B173" s="116" t="s">
        <v>466</v>
      </c>
      <c r="C173" s="134" t="s">
        <v>465</v>
      </c>
      <c r="D173" s="113"/>
      <c r="E173" s="133"/>
      <c r="F173" s="133"/>
      <c r="G173" s="133"/>
      <c r="H173" s="113"/>
      <c r="I173" s="109"/>
      <c r="J173" s="109"/>
      <c r="K173" s="112"/>
      <c r="L173" s="112"/>
      <c r="M173" s="111"/>
      <c r="N173" s="112"/>
      <c r="O173" s="112"/>
      <c r="P173" s="109"/>
      <c r="Q173" s="109"/>
      <c r="R173" s="109" t="s">
        <v>21</v>
      </c>
      <c r="S173" s="109">
        <v>1</v>
      </c>
      <c r="T173" s="130"/>
      <c r="U173" s="109"/>
      <c r="V173" s="112"/>
      <c r="W173" s="130"/>
      <c r="X173" s="109" t="s">
        <v>60</v>
      </c>
      <c r="Y173" s="112">
        <v>1</v>
      </c>
      <c r="Z173" s="112">
        <v>50</v>
      </c>
      <c r="AA173" s="84">
        <f t="shared" si="7"/>
        <v>50</v>
      </c>
      <c r="AB173" s="109" t="s">
        <v>20</v>
      </c>
      <c r="AC173" s="152" t="s">
        <v>6179</v>
      </c>
      <c r="AD173" s="93" t="s">
        <v>97</v>
      </c>
    </row>
    <row r="174" spans="1:30" ht="15.75" x14ac:dyDescent="0.25">
      <c r="A174" s="58">
        <v>171</v>
      </c>
      <c r="B174" s="83"/>
      <c r="C174" s="134"/>
      <c r="D174" s="113"/>
      <c r="E174" s="133"/>
      <c r="F174" s="133"/>
      <c r="G174" s="133"/>
      <c r="H174" s="113"/>
      <c r="I174" s="109"/>
      <c r="J174" s="109"/>
      <c r="K174" s="112"/>
      <c r="L174" s="112"/>
      <c r="M174" s="111"/>
      <c r="N174" s="112"/>
      <c r="O174" s="112"/>
      <c r="P174" s="109"/>
      <c r="Q174" s="109"/>
      <c r="R174" s="109"/>
      <c r="S174" s="109"/>
      <c r="T174" s="130"/>
      <c r="U174" s="109"/>
      <c r="V174" s="112"/>
      <c r="W174" s="130"/>
      <c r="X174" s="109" t="s">
        <v>60</v>
      </c>
      <c r="Y174" s="112">
        <v>1</v>
      </c>
      <c r="Z174" s="112">
        <v>15</v>
      </c>
      <c r="AA174" s="84">
        <f t="shared" si="7"/>
        <v>15</v>
      </c>
      <c r="AB174" s="109" t="s">
        <v>20</v>
      </c>
      <c r="AC174" s="152" t="s">
        <v>6179</v>
      </c>
      <c r="AD174" s="93" t="s">
        <v>97</v>
      </c>
    </row>
    <row r="175" spans="1:30" ht="30" x14ac:dyDescent="0.25">
      <c r="A175" s="58">
        <v>172</v>
      </c>
      <c r="B175" s="116" t="s">
        <v>464</v>
      </c>
      <c r="C175" s="134" t="s">
        <v>463</v>
      </c>
      <c r="D175" s="113"/>
      <c r="E175" s="133"/>
      <c r="F175" s="133"/>
      <c r="G175" s="133"/>
      <c r="H175" s="113"/>
      <c r="I175" s="109"/>
      <c r="J175" s="109"/>
      <c r="K175" s="112"/>
      <c r="L175" s="112"/>
      <c r="M175" s="111"/>
      <c r="N175" s="112"/>
      <c r="O175" s="112"/>
      <c r="P175" s="109"/>
      <c r="Q175" s="109"/>
      <c r="R175" s="109" t="s">
        <v>21</v>
      </c>
      <c r="S175" s="109">
        <v>1</v>
      </c>
      <c r="T175" s="130"/>
      <c r="U175" s="109"/>
      <c r="V175" s="112"/>
      <c r="W175" s="130"/>
      <c r="X175" s="109" t="s">
        <v>60</v>
      </c>
      <c r="Y175" s="112">
        <v>1</v>
      </c>
      <c r="Z175" s="112">
        <v>45</v>
      </c>
      <c r="AA175" s="84">
        <f t="shared" si="7"/>
        <v>45</v>
      </c>
      <c r="AB175" s="109" t="s">
        <v>20</v>
      </c>
      <c r="AC175" s="152" t="s">
        <v>6179</v>
      </c>
      <c r="AD175" s="93" t="s">
        <v>81</v>
      </c>
    </row>
    <row r="176" spans="1:30" ht="30" x14ac:dyDescent="0.25">
      <c r="A176" s="58">
        <v>173</v>
      </c>
      <c r="B176" s="116" t="s">
        <v>462</v>
      </c>
      <c r="C176" s="134" t="s">
        <v>461</v>
      </c>
      <c r="D176" s="113"/>
      <c r="E176" s="133"/>
      <c r="F176" s="133"/>
      <c r="G176" s="133"/>
      <c r="H176" s="113"/>
      <c r="I176" s="109"/>
      <c r="J176" s="109"/>
      <c r="K176" s="112"/>
      <c r="L176" s="112"/>
      <c r="M176" s="111"/>
      <c r="N176" s="112"/>
      <c r="O176" s="112"/>
      <c r="P176" s="109"/>
      <c r="Q176" s="109"/>
      <c r="R176" s="109" t="s">
        <v>21</v>
      </c>
      <c r="S176" s="109">
        <v>1</v>
      </c>
      <c r="T176" s="130"/>
      <c r="U176" s="109"/>
      <c r="V176" s="112"/>
      <c r="W176" s="130"/>
      <c r="X176" s="109" t="s">
        <v>60</v>
      </c>
      <c r="Y176" s="112">
        <v>1</v>
      </c>
      <c r="Z176" s="112">
        <v>15</v>
      </c>
      <c r="AA176" s="84">
        <f t="shared" si="7"/>
        <v>15</v>
      </c>
      <c r="AB176" s="109" t="s">
        <v>20</v>
      </c>
      <c r="AC176" s="152" t="s">
        <v>6179</v>
      </c>
      <c r="AD176" s="93" t="s">
        <v>81</v>
      </c>
    </row>
    <row r="177" spans="1:30" ht="15.75" x14ac:dyDescent="0.25">
      <c r="A177" s="58">
        <v>174</v>
      </c>
      <c r="B177" s="83"/>
      <c r="C177" s="134"/>
      <c r="D177" s="113"/>
      <c r="E177" s="133"/>
      <c r="F177" s="133"/>
      <c r="G177" s="133"/>
      <c r="H177" s="113"/>
      <c r="I177" s="109"/>
      <c r="J177" s="109"/>
      <c r="K177" s="112"/>
      <c r="L177" s="112"/>
      <c r="M177" s="111"/>
      <c r="N177" s="112"/>
      <c r="O177" s="112"/>
      <c r="P177" s="109"/>
      <c r="Q177" s="109"/>
      <c r="R177" s="109"/>
      <c r="S177" s="109"/>
      <c r="T177" s="130"/>
      <c r="U177" s="109"/>
      <c r="V177" s="112"/>
      <c r="W177" s="130"/>
      <c r="X177" s="109" t="s">
        <v>60</v>
      </c>
      <c r="Y177" s="112">
        <v>1</v>
      </c>
      <c r="Z177" s="112">
        <v>15</v>
      </c>
      <c r="AA177" s="84">
        <f t="shared" si="7"/>
        <v>15</v>
      </c>
      <c r="AB177" s="109" t="s">
        <v>20</v>
      </c>
      <c r="AC177" s="152" t="s">
        <v>6179</v>
      </c>
      <c r="AD177" s="93" t="s">
        <v>81</v>
      </c>
    </row>
    <row r="178" spans="1:30" ht="30" x14ac:dyDescent="0.25">
      <c r="A178" s="58">
        <v>175</v>
      </c>
      <c r="B178" s="116" t="s">
        <v>460</v>
      </c>
      <c r="C178" s="134" t="s">
        <v>459</v>
      </c>
      <c r="D178" s="113"/>
      <c r="E178" s="133"/>
      <c r="F178" s="133"/>
      <c r="G178" s="133"/>
      <c r="H178" s="113"/>
      <c r="I178" s="109"/>
      <c r="J178" s="109"/>
      <c r="K178" s="112"/>
      <c r="L178" s="112"/>
      <c r="M178" s="111"/>
      <c r="N178" s="112"/>
      <c r="O178" s="112"/>
      <c r="P178" s="109"/>
      <c r="Q178" s="109"/>
      <c r="R178" s="109" t="s">
        <v>21</v>
      </c>
      <c r="S178" s="109">
        <v>1</v>
      </c>
      <c r="T178" s="130"/>
      <c r="U178" s="109"/>
      <c r="V178" s="112"/>
      <c r="W178" s="130"/>
      <c r="X178" s="109" t="s">
        <v>60</v>
      </c>
      <c r="Y178" s="112">
        <v>1</v>
      </c>
      <c r="Z178" s="112">
        <v>15</v>
      </c>
      <c r="AA178" s="84">
        <f t="shared" si="7"/>
        <v>15</v>
      </c>
      <c r="AB178" s="109" t="s">
        <v>20</v>
      </c>
      <c r="AC178" s="152" t="s">
        <v>6179</v>
      </c>
      <c r="AD178" s="93" t="s">
        <v>11</v>
      </c>
    </row>
    <row r="179" spans="1:30" ht="30" x14ac:dyDescent="0.25">
      <c r="A179" s="58">
        <v>176</v>
      </c>
      <c r="B179" s="116" t="s">
        <v>458</v>
      </c>
      <c r="C179" s="134" t="s">
        <v>457</v>
      </c>
      <c r="D179" s="113"/>
      <c r="E179" s="133"/>
      <c r="F179" s="133"/>
      <c r="G179" s="133"/>
      <c r="H179" s="113"/>
      <c r="I179" s="109"/>
      <c r="J179" s="109"/>
      <c r="K179" s="112"/>
      <c r="L179" s="112"/>
      <c r="M179" s="111"/>
      <c r="N179" s="112"/>
      <c r="O179" s="112"/>
      <c r="P179" s="109"/>
      <c r="Q179" s="109"/>
      <c r="R179" s="109" t="s">
        <v>21</v>
      </c>
      <c r="S179" s="109">
        <v>1</v>
      </c>
      <c r="T179" s="130"/>
      <c r="U179" s="109"/>
      <c r="V179" s="112"/>
      <c r="W179" s="130"/>
      <c r="X179" s="109" t="s">
        <v>60</v>
      </c>
      <c r="Y179" s="112">
        <v>1</v>
      </c>
      <c r="Z179" s="112">
        <v>50</v>
      </c>
      <c r="AA179" s="84">
        <f t="shared" si="7"/>
        <v>50</v>
      </c>
      <c r="AB179" s="109" t="s">
        <v>20</v>
      </c>
      <c r="AC179" s="152" t="s">
        <v>6179</v>
      </c>
      <c r="AD179" s="93" t="s">
        <v>97</v>
      </c>
    </row>
    <row r="180" spans="1:30" ht="30" x14ac:dyDescent="0.25">
      <c r="A180" s="58">
        <v>177</v>
      </c>
      <c r="B180" s="116" t="s">
        <v>456</v>
      </c>
      <c r="C180" s="134" t="s">
        <v>455</v>
      </c>
      <c r="D180" s="113"/>
      <c r="E180" s="133"/>
      <c r="F180" s="133"/>
      <c r="G180" s="133"/>
      <c r="H180" s="113"/>
      <c r="I180" s="109"/>
      <c r="J180" s="109"/>
      <c r="K180" s="112"/>
      <c r="L180" s="112"/>
      <c r="M180" s="111"/>
      <c r="N180" s="112"/>
      <c r="O180" s="112"/>
      <c r="P180" s="109"/>
      <c r="Q180" s="109"/>
      <c r="R180" s="109" t="s">
        <v>21</v>
      </c>
      <c r="S180" s="109">
        <v>1</v>
      </c>
      <c r="T180" s="130"/>
      <c r="U180" s="109"/>
      <c r="V180" s="112"/>
      <c r="W180" s="130"/>
      <c r="X180" s="109" t="s">
        <v>60</v>
      </c>
      <c r="Y180" s="112">
        <v>1</v>
      </c>
      <c r="Z180" s="112">
        <v>30</v>
      </c>
      <c r="AA180" s="84">
        <f t="shared" si="7"/>
        <v>30</v>
      </c>
      <c r="AB180" s="109" t="s">
        <v>20</v>
      </c>
      <c r="AC180" s="152" t="s">
        <v>6179</v>
      </c>
      <c r="AD180" s="93" t="s">
        <v>11</v>
      </c>
    </row>
    <row r="181" spans="1:30" ht="30" x14ac:dyDescent="0.25">
      <c r="A181" s="58">
        <v>178</v>
      </c>
      <c r="B181" s="116" t="s">
        <v>454</v>
      </c>
      <c r="C181" s="134" t="s">
        <v>453</v>
      </c>
      <c r="D181" s="113"/>
      <c r="E181" s="133"/>
      <c r="F181" s="133"/>
      <c r="G181" s="133"/>
      <c r="H181" s="113"/>
      <c r="I181" s="109"/>
      <c r="J181" s="109"/>
      <c r="K181" s="112"/>
      <c r="L181" s="112"/>
      <c r="M181" s="111"/>
      <c r="N181" s="112"/>
      <c r="O181" s="112"/>
      <c r="P181" s="109"/>
      <c r="Q181" s="109"/>
      <c r="R181" s="109" t="s">
        <v>21</v>
      </c>
      <c r="S181" s="109">
        <v>1</v>
      </c>
      <c r="T181" s="130"/>
      <c r="U181" s="109"/>
      <c r="V181" s="112"/>
      <c r="W181" s="130"/>
      <c r="X181" s="109" t="s">
        <v>60</v>
      </c>
      <c r="Y181" s="112">
        <v>1</v>
      </c>
      <c r="Z181" s="112">
        <v>40</v>
      </c>
      <c r="AA181" s="84">
        <f t="shared" si="7"/>
        <v>40</v>
      </c>
      <c r="AB181" s="109" t="s">
        <v>20</v>
      </c>
      <c r="AC181" s="152" t="s">
        <v>6179</v>
      </c>
      <c r="AD181" s="93" t="s">
        <v>11</v>
      </c>
    </row>
    <row r="182" spans="1:30" ht="15.75" x14ac:dyDescent="0.25">
      <c r="A182" s="58">
        <v>179</v>
      </c>
      <c r="B182" s="83"/>
      <c r="C182" s="134"/>
      <c r="D182" s="113"/>
      <c r="E182" s="133"/>
      <c r="F182" s="133"/>
      <c r="G182" s="133"/>
      <c r="H182" s="113"/>
      <c r="I182" s="109"/>
      <c r="J182" s="109"/>
      <c r="K182" s="112"/>
      <c r="L182" s="112"/>
      <c r="M182" s="111"/>
      <c r="N182" s="112"/>
      <c r="O182" s="112"/>
      <c r="P182" s="109"/>
      <c r="Q182" s="109"/>
      <c r="R182" s="109"/>
      <c r="S182" s="109"/>
      <c r="T182" s="130"/>
      <c r="U182" s="109"/>
      <c r="V182" s="112"/>
      <c r="W182" s="130"/>
      <c r="X182" s="109" t="s">
        <v>60</v>
      </c>
      <c r="Y182" s="112">
        <v>1</v>
      </c>
      <c r="Z182" s="112">
        <v>20</v>
      </c>
      <c r="AA182" s="84">
        <f t="shared" si="7"/>
        <v>20</v>
      </c>
      <c r="AB182" s="109" t="s">
        <v>20</v>
      </c>
      <c r="AC182" s="152" t="s">
        <v>6179</v>
      </c>
      <c r="AD182" s="93" t="s">
        <v>11</v>
      </c>
    </row>
    <row r="183" spans="1:30" ht="30" x14ac:dyDescent="0.25">
      <c r="A183" s="58">
        <v>180</v>
      </c>
      <c r="B183" s="116" t="s">
        <v>452</v>
      </c>
      <c r="C183" s="134" t="s">
        <v>451</v>
      </c>
      <c r="D183" s="113"/>
      <c r="E183" s="133"/>
      <c r="F183" s="133"/>
      <c r="G183" s="133"/>
      <c r="H183" s="113"/>
      <c r="I183" s="109"/>
      <c r="J183" s="109"/>
      <c r="K183" s="112"/>
      <c r="L183" s="112"/>
      <c r="M183" s="111"/>
      <c r="N183" s="112"/>
      <c r="O183" s="112"/>
      <c r="P183" s="109"/>
      <c r="Q183" s="109"/>
      <c r="R183" s="109" t="s">
        <v>21</v>
      </c>
      <c r="S183" s="109">
        <v>1</v>
      </c>
      <c r="T183" s="130"/>
      <c r="U183" s="109"/>
      <c r="V183" s="112"/>
      <c r="W183" s="130"/>
      <c r="X183" s="109" t="s">
        <v>60</v>
      </c>
      <c r="Y183" s="112">
        <v>1</v>
      </c>
      <c r="Z183" s="112">
        <v>40</v>
      </c>
      <c r="AA183" s="84">
        <f t="shared" si="7"/>
        <v>40</v>
      </c>
      <c r="AB183" s="109" t="s">
        <v>20</v>
      </c>
      <c r="AC183" s="152" t="s">
        <v>6179</v>
      </c>
      <c r="AD183" s="93" t="s">
        <v>11</v>
      </c>
    </row>
    <row r="184" spans="1:30" ht="15.75" x14ac:dyDescent="0.25">
      <c r="A184" s="58">
        <v>181</v>
      </c>
      <c r="B184" s="83"/>
      <c r="C184" s="134"/>
      <c r="D184" s="113"/>
      <c r="E184" s="133"/>
      <c r="F184" s="133"/>
      <c r="G184" s="133"/>
      <c r="H184" s="113"/>
      <c r="I184" s="109"/>
      <c r="J184" s="109"/>
      <c r="K184" s="112"/>
      <c r="L184" s="112"/>
      <c r="M184" s="111"/>
      <c r="N184" s="112"/>
      <c r="O184" s="112"/>
      <c r="P184" s="109"/>
      <c r="Q184" s="109"/>
      <c r="R184" s="109"/>
      <c r="S184" s="109"/>
      <c r="T184" s="130"/>
      <c r="U184" s="109"/>
      <c r="V184" s="112"/>
      <c r="W184" s="130"/>
      <c r="X184" s="109" t="s">
        <v>60</v>
      </c>
      <c r="Y184" s="112">
        <v>1</v>
      </c>
      <c r="Z184" s="112">
        <v>35</v>
      </c>
      <c r="AA184" s="84">
        <f t="shared" si="7"/>
        <v>35</v>
      </c>
      <c r="AB184" s="109" t="s">
        <v>20</v>
      </c>
      <c r="AC184" s="152" t="s">
        <v>6179</v>
      </c>
      <c r="AD184" s="93" t="s">
        <v>11</v>
      </c>
    </row>
    <row r="185" spans="1:30" ht="30" x14ac:dyDescent="0.25">
      <c r="A185" s="58">
        <v>182</v>
      </c>
      <c r="B185" s="116" t="s">
        <v>450</v>
      </c>
      <c r="C185" s="134" t="s">
        <v>449</v>
      </c>
      <c r="D185" s="113"/>
      <c r="E185" s="133"/>
      <c r="F185" s="133"/>
      <c r="G185" s="133"/>
      <c r="H185" s="113"/>
      <c r="I185" s="109"/>
      <c r="J185" s="109"/>
      <c r="K185" s="112"/>
      <c r="L185" s="112"/>
      <c r="M185" s="111"/>
      <c r="N185" s="112"/>
      <c r="O185" s="112"/>
      <c r="P185" s="109"/>
      <c r="Q185" s="109"/>
      <c r="R185" s="109" t="s">
        <v>21</v>
      </c>
      <c r="S185" s="109">
        <v>1</v>
      </c>
      <c r="T185" s="130"/>
      <c r="U185" s="109"/>
      <c r="V185" s="112"/>
      <c r="W185" s="130"/>
      <c r="X185" s="109" t="s">
        <v>60</v>
      </c>
      <c r="Y185" s="112">
        <v>1</v>
      </c>
      <c r="Z185" s="112">
        <v>10</v>
      </c>
      <c r="AA185" s="84">
        <f t="shared" si="7"/>
        <v>10</v>
      </c>
      <c r="AB185" s="109" t="s">
        <v>20</v>
      </c>
      <c r="AC185" s="152" t="s">
        <v>6179</v>
      </c>
      <c r="AD185" s="93" t="s">
        <v>81</v>
      </c>
    </row>
    <row r="186" spans="1:30" ht="30" x14ac:dyDescent="0.25">
      <c r="A186" s="58">
        <v>183</v>
      </c>
      <c r="B186" s="116" t="s">
        <v>448</v>
      </c>
      <c r="C186" s="134" t="s">
        <v>447</v>
      </c>
      <c r="D186" s="113"/>
      <c r="E186" s="133"/>
      <c r="F186" s="133"/>
      <c r="G186" s="133"/>
      <c r="H186" s="113"/>
      <c r="I186" s="109"/>
      <c r="J186" s="109"/>
      <c r="K186" s="112"/>
      <c r="L186" s="112"/>
      <c r="M186" s="111"/>
      <c r="N186" s="112"/>
      <c r="O186" s="112"/>
      <c r="P186" s="109"/>
      <c r="Q186" s="109"/>
      <c r="R186" s="109" t="s">
        <v>21</v>
      </c>
      <c r="S186" s="109">
        <v>1</v>
      </c>
      <c r="T186" s="130"/>
      <c r="U186" s="109"/>
      <c r="V186" s="112"/>
      <c r="W186" s="130"/>
      <c r="X186" s="109" t="s">
        <v>60</v>
      </c>
      <c r="Y186" s="112">
        <v>1</v>
      </c>
      <c r="Z186" s="112">
        <v>15</v>
      </c>
      <c r="AA186" s="84">
        <f t="shared" si="7"/>
        <v>15</v>
      </c>
      <c r="AB186" s="109" t="s">
        <v>20</v>
      </c>
      <c r="AC186" s="152" t="s">
        <v>6179</v>
      </c>
      <c r="AD186" s="93" t="s">
        <v>97</v>
      </c>
    </row>
    <row r="187" spans="1:30" ht="30" x14ac:dyDescent="0.25">
      <c r="A187" s="58">
        <v>184</v>
      </c>
      <c r="B187" s="116" t="s">
        <v>446</v>
      </c>
      <c r="C187" s="134" t="s">
        <v>445</v>
      </c>
      <c r="D187" s="113"/>
      <c r="E187" s="133"/>
      <c r="F187" s="133"/>
      <c r="G187" s="133"/>
      <c r="H187" s="113"/>
      <c r="I187" s="109"/>
      <c r="J187" s="109"/>
      <c r="K187" s="112"/>
      <c r="L187" s="112"/>
      <c r="M187" s="111"/>
      <c r="N187" s="112"/>
      <c r="O187" s="112"/>
      <c r="P187" s="109"/>
      <c r="Q187" s="109"/>
      <c r="R187" s="109" t="s">
        <v>21</v>
      </c>
      <c r="S187" s="109">
        <v>1</v>
      </c>
      <c r="T187" s="130"/>
      <c r="U187" s="109"/>
      <c r="V187" s="112"/>
      <c r="W187" s="130"/>
      <c r="X187" s="109" t="s">
        <v>60</v>
      </c>
      <c r="Y187" s="112">
        <v>1</v>
      </c>
      <c r="Z187" s="112">
        <v>70</v>
      </c>
      <c r="AA187" s="84">
        <f t="shared" si="7"/>
        <v>70</v>
      </c>
      <c r="AB187" s="109" t="s">
        <v>20</v>
      </c>
      <c r="AC187" s="152" t="s">
        <v>6179</v>
      </c>
      <c r="AD187" s="93" t="s">
        <v>19</v>
      </c>
    </row>
    <row r="188" spans="1:30" ht="15.75" x14ac:dyDescent="0.25">
      <c r="A188" s="58">
        <v>185</v>
      </c>
      <c r="B188" s="83"/>
      <c r="C188" s="134"/>
      <c r="D188" s="113"/>
      <c r="E188" s="133"/>
      <c r="F188" s="133"/>
      <c r="G188" s="133"/>
      <c r="H188" s="113"/>
      <c r="I188" s="109"/>
      <c r="J188" s="109"/>
      <c r="K188" s="112"/>
      <c r="L188" s="112"/>
      <c r="M188" s="111"/>
      <c r="N188" s="112"/>
      <c r="O188" s="112"/>
      <c r="P188" s="109"/>
      <c r="Q188" s="109"/>
      <c r="R188" s="109"/>
      <c r="S188" s="109"/>
      <c r="T188" s="130"/>
      <c r="U188" s="109"/>
      <c r="V188" s="112"/>
      <c r="W188" s="130"/>
      <c r="X188" s="109" t="s">
        <v>60</v>
      </c>
      <c r="Y188" s="112">
        <v>1</v>
      </c>
      <c r="Z188" s="112">
        <v>20</v>
      </c>
      <c r="AA188" s="84">
        <f t="shared" si="7"/>
        <v>20</v>
      </c>
      <c r="AB188" s="109" t="s">
        <v>20</v>
      </c>
      <c r="AC188" s="152" t="s">
        <v>6179</v>
      </c>
      <c r="AD188" s="93" t="s">
        <v>19</v>
      </c>
    </row>
    <row r="189" spans="1:30" ht="30" x14ac:dyDescent="0.25">
      <c r="A189" s="58">
        <v>186</v>
      </c>
      <c r="B189" s="116" t="s">
        <v>444</v>
      </c>
      <c r="C189" s="134" t="s">
        <v>443</v>
      </c>
      <c r="D189" s="113"/>
      <c r="E189" s="133"/>
      <c r="F189" s="133"/>
      <c r="G189" s="133"/>
      <c r="H189" s="113"/>
      <c r="I189" s="109"/>
      <c r="J189" s="109"/>
      <c r="K189" s="112"/>
      <c r="L189" s="112"/>
      <c r="M189" s="111"/>
      <c r="N189" s="112"/>
      <c r="O189" s="112"/>
      <c r="P189" s="109"/>
      <c r="Q189" s="109"/>
      <c r="R189" s="109" t="s">
        <v>21</v>
      </c>
      <c r="S189" s="109">
        <v>1</v>
      </c>
      <c r="T189" s="130"/>
      <c r="U189" s="109"/>
      <c r="V189" s="112"/>
      <c r="W189" s="130"/>
      <c r="X189" s="109" t="s">
        <v>60</v>
      </c>
      <c r="Y189" s="112">
        <v>1</v>
      </c>
      <c r="Z189" s="112">
        <v>15</v>
      </c>
      <c r="AA189" s="84">
        <f t="shared" si="7"/>
        <v>15</v>
      </c>
      <c r="AB189" s="109" t="s">
        <v>20</v>
      </c>
      <c r="AC189" s="152" t="s">
        <v>6179</v>
      </c>
      <c r="AD189" s="93" t="s">
        <v>97</v>
      </c>
    </row>
    <row r="190" spans="1:30" ht="30" x14ac:dyDescent="0.25">
      <c r="A190" s="58">
        <v>187</v>
      </c>
      <c r="B190" s="116" t="s">
        <v>442</v>
      </c>
      <c r="C190" s="134" t="s">
        <v>441</v>
      </c>
      <c r="D190" s="113"/>
      <c r="E190" s="133"/>
      <c r="F190" s="133"/>
      <c r="G190" s="133"/>
      <c r="H190" s="113"/>
      <c r="I190" s="109"/>
      <c r="J190" s="109"/>
      <c r="K190" s="112"/>
      <c r="L190" s="112"/>
      <c r="M190" s="111"/>
      <c r="N190" s="112"/>
      <c r="O190" s="112"/>
      <c r="P190" s="109"/>
      <c r="Q190" s="109"/>
      <c r="R190" s="109" t="s">
        <v>21</v>
      </c>
      <c r="S190" s="109">
        <v>1</v>
      </c>
      <c r="T190" s="130"/>
      <c r="U190" s="109"/>
      <c r="V190" s="112"/>
      <c r="W190" s="130"/>
      <c r="X190" s="109" t="s">
        <v>60</v>
      </c>
      <c r="Y190" s="112">
        <v>1</v>
      </c>
      <c r="Z190" s="112">
        <v>63</v>
      </c>
      <c r="AA190" s="84">
        <f t="shared" si="7"/>
        <v>63</v>
      </c>
      <c r="AB190" s="109" t="s">
        <v>20</v>
      </c>
      <c r="AC190" s="152" t="s">
        <v>6179</v>
      </c>
      <c r="AD190" s="93" t="s">
        <v>81</v>
      </c>
    </row>
    <row r="191" spans="1:30" ht="30" x14ac:dyDescent="0.25">
      <c r="A191" s="58">
        <v>188</v>
      </c>
      <c r="B191" s="116" t="s">
        <v>440</v>
      </c>
      <c r="C191" s="134" t="s">
        <v>439</v>
      </c>
      <c r="D191" s="113"/>
      <c r="E191" s="133"/>
      <c r="F191" s="133"/>
      <c r="G191" s="133"/>
      <c r="H191" s="113"/>
      <c r="I191" s="109"/>
      <c r="J191" s="109"/>
      <c r="K191" s="112"/>
      <c r="L191" s="112"/>
      <c r="M191" s="111"/>
      <c r="N191" s="112"/>
      <c r="O191" s="112"/>
      <c r="P191" s="109"/>
      <c r="Q191" s="109"/>
      <c r="R191" s="109" t="s">
        <v>21</v>
      </c>
      <c r="S191" s="109">
        <v>1</v>
      </c>
      <c r="T191" s="130"/>
      <c r="U191" s="109"/>
      <c r="V191" s="112"/>
      <c r="W191" s="130"/>
      <c r="X191" s="109"/>
      <c r="Y191" s="112"/>
      <c r="Z191" s="112"/>
      <c r="AA191" s="84"/>
      <c r="AB191" s="109" t="s">
        <v>20</v>
      </c>
      <c r="AC191" s="152" t="s">
        <v>6179</v>
      </c>
      <c r="AD191" s="93" t="s">
        <v>66</v>
      </c>
    </row>
    <row r="192" spans="1:30" ht="30" x14ac:dyDescent="0.25">
      <c r="A192" s="58">
        <v>189</v>
      </c>
      <c r="B192" s="116" t="s">
        <v>438</v>
      </c>
      <c r="C192" s="134" t="s">
        <v>437</v>
      </c>
      <c r="D192" s="113"/>
      <c r="E192" s="133"/>
      <c r="F192" s="133"/>
      <c r="G192" s="133"/>
      <c r="H192" s="113"/>
      <c r="I192" s="109"/>
      <c r="J192" s="109"/>
      <c r="K192" s="112"/>
      <c r="L192" s="112"/>
      <c r="M192" s="111"/>
      <c r="N192" s="112"/>
      <c r="O192" s="112"/>
      <c r="P192" s="109"/>
      <c r="Q192" s="109"/>
      <c r="R192" s="109" t="s">
        <v>21</v>
      </c>
      <c r="S192" s="109">
        <v>1</v>
      </c>
      <c r="T192" s="130"/>
      <c r="U192" s="109"/>
      <c r="V192" s="112"/>
      <c r="W192" s="130"/>
      <c r="X192" s="109" t="s">
        <v>60</v>
      </c>
      <c r="Y192" s="112">
        <v>1</v>
      </c>
      <c r="Z192" s="112">
        <v>20</v>
      </c>
      <c r="AA192" s="84">
        <f t="shared" ref="AA192:AA218" si="8">Y192*Z192</f>
        <v>20</v>
      </c>
      <c r="AB192" s="109" t="s">
        <v>20</v>
      </c>
      <c r="AC192" s="152" t="s">
        <v>6179</v>
      </c>
      <c r="AD192" s="93" t="s">
        <v>19</v>
      </c>
    </row>
    <row r="193" spans="1:30" ht="30" x14ac:dyDescent="0.25">
      <c r="A193" s="58">
        <v>190</v>
      </c>
      <c r="B193" s="116" t="s">
        <v>436</v>
      </c>
      <c r="C193" s="134" t="s">
        <v>435</v>
      </c>
      <c r="D193" s="113"/>
      <c r="E193" s="133"/>
      <c r="F193" s="133"/>
      <c r="G193" s="133"/>
      <c r="H193" s="113"/>
      <c r="I193" s="109"/>
      <c r="J193" s="109"/>
      <c r="K193" s="112"/>
      <c r="L193" s="112"/>
      <c r="M193" s="111"/>
      <c r="N193" s="112"/>
      <c r="O193" s="112"/>
      <c r="P193" s="109"/>
      <c r="Q193" s="109"/>
      <c r="R193" s="109" t="s">
        <v>21</v>
      </c>
      <c r="S193" s="109">
        <v>1</v>
      </c>
      <c r="T193" s="130"/>
      <c r="U193" s="109"/>
      <c r="V193" s="112"/>
      <c r="W193" s="130"/>
      <c r="X193" s="109" t="s">
        <v>60</v>
      </c>
      <c r="Y193" s="112">
        <v>1</v>
      </c>
      <c r="Z193" s="112">
        <v>6</v>
      </c>
      <c r="AA193" s="84">
        <f t="shared" si="8"/>
        <v>6</v>
      </c>
      <c r="AB193" s="109" t="s">
        <v>20</v>
      </c>
      <c r="AC193" s="152" t="s">
        <v>6179</v>
      </c>
      <c r="AD193" s="93" t="s">
        <v>19</v>
      </c>
    </row>
    <row r="194" spans="1:30" ht="30" x14ac:dyDescent="0.25">
      <c r="A194" s="58">
        <v>191</v>
      </c>
      <c r="B194" s="116" t="s">
        <v>434</v>
      </c>
      <c r="C194" s="134" t="s">
        <v>433</v>
      </c>
      <c r="D194" s="113"/>
      <c r="E194" s="133"/>
      <c r="F194" s="133"/>
      <c r="G194" s="133"/>
      <c r="H194" s="113"/>
      <c r="I194" s="109"/>
      <c r="J194" s="109"/>
      <c r="K194" s="112"/>
      <c r="L194" s="112"/>
      <c r="M194" s="111"/>
      <c r="N194" s="112"/>
      <c r="O194" s="112"/>
      <c r="P194" s="109"/>
      <c r="Q194" s="109"/>
      <c r="R194" s="109" t="s">
        <v>21</v>
      </c>
      <c r="S194" s="109">
        <v>1</v>
      </c>
      <c r="T194" s="130"/>
      <c r="U194" s="109"/>
      <c r="V194" s="112"/>
      <c r="W194" s="130"/>
      <c r="X194" s="109" t="s">
        <v>60</v>
      </c>
      <c r="Y194" s="112">
        <v>1</v>
      </c>
      <c r="Z194" s="112">
        <v>25</v>
      </c>
      <c r="AA194" s="84">
        <f t="shared" si="8"/>
        <v>25</v>
      </c>
      <c r="AB194" s="109" t="s">
        <v>20</v>
      </c>
      <c r="AC194" s="152" t="s">
        <v>6179</v>
      </c>
      <c r="AD194" s="93" t="s">
        <v>81</v>
      </c>
    </row>
    <row r="195" spans="1:30" ht="15.75" x14ac:dyDescent="0.25">
      <c r="A195" s="58">
        <v>192</v>
      </c>
      <c r="B195" s="83"/>
      <c r="C195" s="134"/>
      <c r="D195" s="113"/>
      <c r="E195" s="133"/>
      <c r="F195" s="133"/>
      <c r="G195" s="133"/>
      <c r="H195" s="113"/>
      <c r="I195" s="109"/>
      <c r="J195" s="109"/>
      <c r="K195" s="112"/>
      <c r="L195" s="112"/>
      <c r="M195" s="111"/>
      <c r="N195" s="112"/>
      <c r="O195" s="112"/>
      <c r="P195" s="109"/>
      <c r="Q195" s="109"/>
      <c r="R195" s="109"/>
      <c r="S195" s="109"/>
      <c r="T195" s="130"/>
      <c r="U195" s="109"/>
      <c r="V195" s="112"/>
      <c r="W195" s="130"/>
      <c r="X195" s="109" t="s">
        <v>60</v>
      </c>
      <c r="Y195" s="112">
        <v>1</v>
      </c>
      <c r="Z195" s="112">
        <v>15</v>
      </c>
      <c r="AA195" s="84">
        <f t="shared" si="8"/>
        <v>15</v>
      </c>
      <c r="AB195" s="109" t="s">
        <v>20</v>
      </c>
      <c r="AC195" s="152" t="s">
        <v>6179</v>
      </c>
      <c r="AD195" s="93" t="s">
        <v>81</v>
      </c>
    </row>
    <row r="196" spans="1:30" ht="30" x14ac:dyDescent="0.25">
      <c r="A196" s="58">
        <v>193</v>
      </c>
      <c r="B196" s="116" t="s">
        <v>432</v>
      </c>
      <c r="C196" s="134" t="s">
        <v>431</v>
      </c>
      <c r="D196" s="113"/>
      <c r="E196" s="133"/>
      <c r="F196" s="133"/>
      <c r="G196" s="133"/>
      <c r="H196" s="113"/>
      <c r="I196" s="109"/>
      <c r="J196" s="109"/>
      <c r="K196" s="112"/>
      <c r="L196" s="112"/>
      <c r="M196" s="111"/>
      <c r="N196" s="112"/>
      <c r="O196" s="112"/>
      <c r="P196" s="109"/>
      <c r="Q196" s="109"/>
      <c r="R196" s="109" t="s">
        <v>21</v>
      </c>
      <c r="S196" s="109">
        <v>1</v>
      </c>
      <c r="T196" s="130"/>
      <c r="U196" s="109"/>
      <c r="V196" s="112"/>
      <c r="W196" s="130"/>
      <c r="X196" s="109" t="s">
        <v>60</v>
      </c>
      <c r="Y196" s="112">
        <v>1</v>
      </c>
      <c r="Z196" s="112">
        <v>62.5</v>
      </c>
      <c r="AA196" s="84">
        <f t="shared" si="8"/>
        <v>62.5</v>
      </c>
      <c r="AB196" s="109" t="s">
        <v>20</v>
      </c>
      <c r="AC196" s="152" t="s">
        <v>6179</v>
      </c>
      <c r="AD196" s="93" t="s">
        <v>81</v>
      </c>
    </row>
    <row r="197" spans="1:30" ht="45" x14ac:dyDescent="0.25">
      <c r="A197" s="58">
        <v>194</v>
      </c>
      <c r="B197" s="116" t="s">
        <v>430</v>
      </c>
      <c r="C197" s="134" t="s">
        <v>429</v>
      </c>
      <c r="D197" s="113"/>
      <c r="E197" s="133"/>
      <c r="F197" s="133"/>
      <c r="G197" s="133"/>
      <c r="H197" s="113"/>
      <c r="I197" s="109"/>
      <c r="J197" s="109"/>
      <c r="K197" s="111"/>
      <c r="L197" s="111"/>
      <c r="M197" s="111"/>
      <c r="N197" s="112"/>
      <c r="O197" s="112"/>
      <c r="P197" s="109"/>
      <c r="Q197" s="109"/>
      <c r="R197" s="109" t="s">
        <v>21</v>
      </c>
      <c r="S197" s="109">
        <v>1</v>
      </c>
      <c r="T197" s="139"/>
      <c r="U197" s="109"/>
      <c r="V197" s="112"/>
      <c r="W197" s="139"/>
      <c r="X197" s="109" t="s">
        <v>60</v>
      </c>
      <c r="Y197" s="112">
        <v>1</v>
      </c>
      <c r="Z197" s="112">
        <v>20</v>
      </c>
      <c r="AA197" s="84">
        <f t="shared" si="8"/>
        <v>20</v>
      </c>
      <c r="AB197" s="109" t="s">
        <v>20</v>
      </c>
      <c r="AC197" s="152" t="s">
        <v>6179</v>
      </c>
      <c r="AD197" s="93" t="s">
        <v>97</v>
      </c>
    </row>
    <row r="198" spans="1:30" ht="31.5" x14ac:dyDescent="0.25">
      <c r="A198" s="58">
        <v>195</v>
      </c>
      <c r="B198" s="116" t="s">
        <v>428</v>
      </c>
      <c r="C198" s="132" t="s">
        <v>427</v>
      </c>
      <c r="D198" s="113"/>
      <c r="E198" s="126"/>
      <c r="F198" s="126"/>
      <c r="G198" s="126"/>
      <c r="H198" s="113"/>
      <c r="I198" s="109"/>
      <c r="J198" s="109"/>
      <c r="K198" s="84">
        <v>1</v>
      </c>
      <c r="L198" s="52" t="s">
        <v>426</v>
      </c>
      <c r="M198" s="111">
        <v>10000</v>
      </c>
      <c r="N198" s="52"/>
      <c r="O198" s="137"/>
      <c r="P198" s="109"/>
      <c r="Q198" s="109"/>
      <c r="R198" s="109"/>
      <c r="S198" s="109"/>
      <c r="T198" s="139"/>
      <c r="U198" s="109"/>
      <c r="V198" s="138"/>
      <c r="W198" s="139"/>
      <c r="X198" s="109" t="s">
        <v>60</v>
      </c>
      <c r="Y198" s="52">
        <v>1</v>
      </c>
      <c r="Z198" s="52">
        <v>2117</v>
      </c>
      <c r="AA198" s="84">
        <f t="shared" si="8"/>
        <v>2117</v>
      </c>
      <c r="AB198" s="109" t="s">
        <v>20</v>
      </c>
      <c r="AC198" s="152" t="s">
        <v>6179</v>
      </c>
      <c r="AD198" s="93" t="s">
        <v>15</v>
      </c>
    </row>
    <row r="199" spans="1:30" ht="15.75" x14ac:dyDescent="0.25">
      <c r="A199" s="58">
        <v>196</v>
      </c>
      <c r="B199" s="83"/>
      <c r="C199" s="132"/>
      <c r="D199" s="113"/>
      <c r="E199" s="126"/>
      <c r="F199" s="126"/>
      <c r="G199" s="126"/>
      <c r="H199" s="113"/>
      <c r="I199" s="109"/>
      <c r="J199" s="109"/>
      <c r="K199" s="84"/>
      <c r="L199" s="52"/>
      <c r="M199" s="111"/>
      <c r="N199" s="52"/>
      <c r="O199" s="137"/>
      <c r="P199" s="109"/>
      <c r="Q199" s="109"/>
      <c r="R199" s="109"/>
      <c r="S199" s="109"/>
      <c r="T199" s="139"/>
      <c r="U199" s="109"/>
      <c r="V199" s="138"/>
      <c r="W199" s="139"/>
      <c r="X199" s="109" t="s">
        <v>60</v>
      </c>
      <c r="Y199" s="52">
        <v>1</v>
      </c>
      <c r="Z199" s="52">
        <v>2117</v>
      </c>
      <c r="AA199" s="84">
        <f t="shared" si="8"/>
        <v>2117</v>
      </c>
      <c r="AB199" s="109" t="s">
        <v>20</v>
      </c>
      <c r="AC199" s="152" t="s">
        <v>6179</v>
      </c>
      <c r="AD199" s="93" t="s">
        <v>15</v>
      </c>
    </row>
    <row r="200" spans="1:30" ht="15.75" x14ac:dyDescent="0.25">
      <c r="A200" s="58">
        <v>197</v>
      </c>
      <c r="B200" s="83"/>
      <c r="C200" s="132"/>
      <c r="D200" s="113"/>
      <c r="E200" s="126"/>
      <c r="F200" s="126"/>
      <c r="G200" s="126"/>
      <c r="H200" s="113"/>
      <c r="I200" s="109"/>
      <c r="J200" s="109"/>
      <c r="K200" s="84"/>
      <c r="L200" s="52"/>
      <c r="M200" s="111"/>
      <c r="N200" s="52"/>
      <c r="O200" s="137"/>
      <c r="P200" s="109"/>
      <c r="Q200" s="109"/>
      <c r="R200" s="109"/>
      <c r="S200" s="109"/>
      <c r="T200" s="139"/>
      <c r="U200" s="109"/>
      <c r="V200" s="138"/>
      <c r="W200" s="139"/>
      <c r="X200" s="109" t="s">
        <v>60</v>
      </c>
      <c r="Y200" s="52">
        <v>1</v>
      </c>
      <c r="Z200" s="52">
        <v>2117</v>
      </c>
      <c r="AA200" s="84">
        <f t="shared" si="8"/>
        <v>2117</v>
      </c>
      <c r="AB200" s="109" t="s">
        <v>20</v>
      </c>
      <c r="AC200" s="152" t="s">
        <v>6179</v>
      </c>
      <c r="AD200" s="93" t="s">
        <v>15</v>
      </c>
    </row>
    <row r="201" spans="1:30" ht="15.75" x14ac:dyDescent="0.25">
      <c r="A201" s="58">
        <v>198</v>
      </c>
      <c r="B201" s="83"/>
      <c r="C201" s="132"/>
      <c r="D201" s="113"/>
      <c r="E201" s="126"/>
      <c r="F201" s="126"/>
      <c r="G201" s="126"/>
      <c r="H201" s="113"/>
      <c r="I201" s="109"/>
      <c r="J201" s="109"/>
      <c r="K201" s="84"/>
      <c r="L201" s="52"/>
      <c r="M201" s="111"/>
      <c r="N201" s="52"/>
      <c r="O201" s="137"/>
      <c r="P201" s="109"/>
      <c r="Q201" s="109"/>
      <c r="R201" s="109"/>
      <c r="S201" s="109"/>
      <c r="T201" s="139"/>
      <c r="U201" s="109"/>
      <c r="V201" s="138"/>
      <c r="W201" s="139"/>
      <c r="X201" s="109" t="s">
        <v>60</v>
      </c>
      <c r="Y201" s="52">
        <v>1</v>
      </c>
      <c r="Z201" s="52">
        <v>3766</v>
      </c>
      <c r="AA201" s="84">
        <f t="shared" si="8"/>
        <v>3766</v>
      </c>
      <c r="AB201" s="109" t="s">
        <v>20</v>
      </c>
      <c r="AC201" s="152" t="s">
        <v>6179</v>
      </c>
      <c r="AD201" s="93" t="s">
        <v>15</v>
      </c>
    </row>
    <row r="202" spans="1:30" ht="15.75" x14ac:dyDescent="0.25">
      <c r="A202" s="58">
        <v>199</v>
      </c>
      <c r="B202" s="83"/>
      <c r="C202" s="132"/>
      <c r="D202" s="113"/>
      <c r="E202" s="126"/>
      <c r="F202" s="126"/>
      <c r="G202" s="126"/>
      <c r="H202" s="113"/>
      <c r="I202" s="109"/>
      <c r="J202" s="109"/>
      <c r="K202" s="84"/>
      <c r="L202" s="52"/>
      <c r="M202" s="111"/>
      <c r="N202" s="52"/>
      <c r="O202" s="137"/>
      <c r="P202" s="109"/>
      <c r="Q202" s="109"/>
      <c r="R202" s="109"/>
      <c r="S202" s="109"/>
      <c r="T202" s="139"/>
      <c r="U202" s="109"/>
      <c r="V202" s="138"/>
      <c r="W202" s="139"/>
      <c r="X202" s="109" t="s">
        <v>60</v>
      </c>
      <c r="Y202" s="52">
        <v>1</v>
      </c>
      <c r="Z202" s="52">
        <v>750</v>
      </c>
      <c r="AA202" s="84">
        <f t="shared" si="8"/>
        <v>750</v>
      </c>
      <c r="AB202" s="109" t="s">
        <v>20</v>
      </c>
      <c r="AC202" s="152" t="s">
        <v>6179</v>
      </c>
      <c r="AD202" s="93" t="s">
        <v>15</v>
      </c>
    </row>
    <row r="203" spans="1:30" ht="15.75" x14ac:dyDescent="0.25">
      <c r="A203" s="58">
        <v>200</v>
      </c>
      <c r="B203" s="83"/>
      <c r="C203" s="132"/>
      <c r="D203" s="113"/>
      <c r="E203" s="126"/>
      <c r="F203" s="126"/>
      <c r="G203" s="126"/>
      <c r="H203" s="113"/>
      <c r="I203" s="109"/>
      <c r="J203" s="109"/>
      <c r="K203" s="112"/>
      <c r="L203" s="112"/>
      <c r="M203" s="111"/>
      <c r="N203" s="52"/>
      <c r="O203" s="137"/>
      <c r="P203" s="109"/>
      <c r="Q203" s="109"/>
      <c r="R203" s="109"/>
      <c r="S203" s="109"/>
      <c r="T203" s="141"/>
      <c r="U203" s="109"/>
      <c r="V203" s="138"/>
      <c r="W203" s="139"/>
      <c r="X203" s="109" t="s">
        <v>60</v>
      </c>
      <c r="Y203" s="52">
        <v>1</v>
      </c>
      <c r="Z203" s="52">
        <v>320</v>
      </c>
      <c r="AA203" s="84">
        <f t="shared" si="8"/>
        <v>320</v>
      </c>
      <c r="AB203" s="109" t="s">
        <v>20</v>
      </c>
      <c r="AC203" s="152" t="s">
        <v>6179</v>
      </c>
      <c r="AD203" s="93" t="s">
        <v>15</v>
      </c>
    </row>
    <row r="204" spans="1:30" ht="15.75" x14ac:dyDescent="0.25">
      <c r="A204" s="58">
        <v>201</v>
      </c>
      <c r="B204" s="83"/>
      <c r="C204" s="132"/>
      <c r="D204" s="113"/>
      <c r="E204" s="126"/>
      <c r="F204" s="126"/>
      <c r="G204" s="126"/>
      <c r="H204" s="113"/>
      <c r="I204" s="109"/>
      <c r="J204" s="109"/>
      <c r="K204" s="112"/>
      <c r="L204" s="112"/>
      <c r="M204" s="111"/>
      <c r="N204" s="52"/>
      <c r="O204" s="137"/>
      <c r="P204" s="109"/>
      <c r="Q204" s="109"/>
      <c r="R204" s="109"/>
      <c r="S204" s="109"/>
      <c r="T204" s="141"/>
      <c r="U204" s="109"/>
      <c r="V204" s="138"/>
      <c r="W204" s="139"/>
      <c r="X204" s="109" t="s">
        <v>226</v>
      </c>
      <c r="Y204" s="52">
        <v>1</v>
      </c>
      <c r="Z204" s="52">
        <v>1500</v>
      </c>
      <c r="AA204" s="84">
        <f t="shared" si="8"/>
        <v>1500</v>
      </c>
      <c r="AB204" s="109" t="s">
        <v>20</v>
      </c>
      <c r="AC204" s="152" t="s">
        <v>6179</v>
      </c>
      <c r="AD204" s="93" t="s">
        <v>15</v>
      </c>
    </row>
    <row r="205" spans="1:30" ht="30" x14ac:dyDescent="0.25">
      <c r="A205" s="58">
        <v>202</v>
      </c>
      <c r="B205" s="116" t="s">
        <v>425</v>
      </c>
      <c r="C205" s="132" t="s">
        <v>424</v>
      </c>
      <c r="D205" s="113"/>
      <c r="E205" s="114"/>
      <c r="F205" s="114"/>
      <c r="G205" s="114"/>
      <c r="H205" s="113"/>
      <c r="I205" s="109"/>
      <c r="J205" s="109"/>
      <c r="K205" s="112"/>
      <c r="L205" s="112"/>
      <c r="M205" s="111"/>
      <c r="N205" s="52"/>
      <c r="O205" s="137"/>
      <c r="P205" s="109"/>
      <c r="Q205" s="109"/>
      <c r="R205" s="109"/>
      <c r="S205" s="109"/>
      <c r="T205" s="140">
        <v>1</v>
      </c>
      <c r="U205" s="109"/>
      <c r="V205" s="112">
        <v>3</v>
      </c>
      <c r="W205" s="139"/>
      <c r="X205" s="109" t="s">
        <v>60</v>
      </c>
      <c r="Y205" s="112">
        <v>1</v>
      </c>
      <c r="Z205" s="52">
        <v>1320</v>
      </c>
      <c r="AA205" s="84">
        <f t="shared" si="8"/>
        <v>1320</v>
      </c>
      <c r="AB205" s="109" t="s">
        <v>20</v>
      </c>
      <c r="AC205" s="152" t="s">
        <v>6179</v>
      </c>
      <c r="AD205" s="93" t="s">
        <v>97</v>
      </c>
    </row>
    <row r="206" spans="1:30" ht="15.75" x14ac:dyDescent="0.25">
      <c r="A206" s="58">
        <v>203</v>
      </c>
      <c r="B206" s="83"/>
      <c r="C206" s="132"/>
      <c r="D206" s="113"/>
      <c r="E206" s="114"/>
      <c r="F206" s="114"/>
      <c r="G206" s="114"/>
      <c r="H206" s="113"/>
      <c r="I206" s="109"/>
      <c r="J206" s="109"/>
      <c r="K206" s="112"/>
      <c r="L206" s="112"/>
      <c r="M206" s="111"/>
      <c r="N206" s="52"/>
      <c r="O206" s="137"/>
      <c r="P206" s="109"/>
      <c r="Q206" s="109"/>
      <c r="R206" s="109"/>
      <c r="S206" s="109"/>
      <c r="T206" s="139"/>
      <c r="U206" s="109"/>
      <c r="V206" s="138"/>
      <c r="W206" s="139"/>
      <c r="X206" s="109" t="s">
        <v>60</v>
      </c>
      <c r="Y206" s="112">
        <v>1</v>
      </c>
      <c r="Z206" s="52">
        <v>1320</v>
      </c>
      <c r="AA206" s="84">
        <f t="shared" si="8"/>
        <v>1320</v>
      </c>
      <c r="AB206" s="109" t="s">
        <v>20</v>
      </c>
      <c r="AC206" s="152" t="s">
        <v>6179</v>
      </c>
      <c r="AD206" s="93" t="s">
        <v>97</v>
      </c>
    </row>
    <row r="207" spans="1:30" ht="15.75" x14ac:dyDescent="0.25">
      <c r="A207" s="58">
        <v>204</v>
      </c>
      <c r="B207" s="83"/>
      <c r="C207" s="132"/>
      <c r="D207" s="113"/>
      <c r="E207" s="114"/>
      <c r="F207" s="114"/>
      <c r="G207" s="114"/>
      <c r="H207" s="113"/>
      <c r="I207" s="109"/>
      <c r="J207" s="109"/>
      <c r="K207" s="112"/>
      <c r="L207" s="112"/>
      <c r="M207" s="111"/>
      <c r="N207" s="52"/>
      <c r="O207" s="137"/>
      <c r="P207" s="109"/>
      <c r="Q207" s="109"/>
      <c r="R207" s="109"/>
      <c r="S207" s="109"/>
      <c r="T207" s="139"/>
      <c r="U207" s="109"/>
      <c r="V207" s="138"/>
      <c r="W207" s="139"/>
      <c r="X207" s="109" t="s">
        <v>60</v>
      </c>
      <c r="Y207" s="112">
        <v>1</v>
      </c>
      <c r="Z207" s="52">
        <v>1250</v>
      </c>
      <c r="AA207" s="84">
        <f t="shared" si="8"/>
        <v>1250</v>
      </c>
      <c r="AB207" s="109" t="s">
        <v>20</v>
      </c>
      <c r="AC207" s="152" t="s">
        <v>6179</v>
      </c>
      <c r="AD207" s="93" t="s">
        <v>97</v>
      </c>
    </row>
    <row r="208" spans="1:30" ht="15.75" x14ac:dyDescent="0.25">
      <c r="A208" s="58">
        <v>205</v>
      </c>
      <c r="B208" s="83"/>
      <c r="C208" s="132"/>
      <c r="D208" s="113"/>
      <c r="E208" s="114"/>
      <c r="F208" s="114"/>
      <c r="G208" s="114"/>
      <c r="H208" s="113"/>
      <c r="I208" s="109"/>
      <c r="J208" s="109"/>
      <c r="K208" s="112"/>
      <c r="L208" s="112"/>
      <c r="M208" s="111"/>
      <c r="N208" s="52"/>
      <c r="O208" s="137"/>
      <c r="P208" s="109"/>
      <c r="Q208" s="109"/>
      <c r="R208" s="109"/>
      <c r="S208" s="109"/>
      <c r="T208" s="139"/>
      <c r="U208" s="109"/>
      <c r="V208" s="138"/>
      <c r="W208" s="139"/>
      <c r="X208" s="109" t="s">
        <v>60</v>
      </c>
      <c r="Y208" s="112">
        <v>1</v>
      </c>
      <c r="Z208" s="52">
        <v>1250</v>
      </c>
      <c r="AA208" s="84">
        <f t="shared" si="8"/>
        <v>1250</v>
      </c>
      <c r="AB208" s="109" t="s">
        <v>20</v>
      </c>
      <c r="AC208" s="152" t="s">
        <v>6179</v>
      </c>
      <c r="AD208" s="93" t="s">
        <v>97</v>
      </c>
    </row>
    <row r="209" spans="1:30" ht="15.75" x14ac:dyDescent="0.25">
      <c r="A209" s="58">
        <v>206</v>
      </c>
      <c r="B209" s="83"/>
      <c r="C209" s="132"/>
      <c r="D209" s="113"/>
      <c r="E209" s="114"/>
      <c r="F209" s="114"/>
      <c r="G209" s="114"/>
      <c r="H209" s="113"/>
      <c r="I209" s="109"/>
      <c r="J209" s="109"/>
      <c r="K209" s="112"/>
      <c r="L209" s="112"/>
      <c r="M209" s="111"/>
      <c r="N209" s="52"/>
      <c r="O209" s="137"/>
      <c r="P209" s="109"/>
      <c r="Q209" s="109"/>
      <c r="R209" s="109"/>
      <c r="S209" s="109"/>
      <c r="T209" s="139"/>
      <c r="U209" s="109"/>
      <c r="V209" s="138"/>
      <c r="W209" s="139"/>
      <c r="X209" s="109" t="s">
        <v>60</v>
      </c>
      <c r="Y209" s="112">
        <v>1</v>
      </c>
      <c r="Z209" s="52">
        <v>1250</v>
      </c>
      <c r="AA209" s="84">
        <f t="shared" si="8"/>
        <v>1250</v>
      </c>
      <c r="AB209" s="109" t="s">
        <v>20</v>
      </c>
      <c r="AC209" s="152" t="s">
        <v>6179</v>
      </c>
      <c r="AD209" s="93" t="s">
        <v>97</v>
      </c>
    </row>
    <row r="210" spans="1:30" ht="15.75" x14ac:dyDescent="0.25">
      <c r="A210" s="58">
        <v>207</v>
      </c>
      <c r="B210" s="83"/>
      <c r="C210" s="132"/>
      <c r="D210" s="113"/>
      <c r="E210" s="114"/>
      <c r="F210" s="114"/>
      <c r="G210" s="114"/>
      <c r="H210" s="113"/>
      <c r="I210" s="109"/>
      <c r="J210" s="109"/>
      <c r="K210" s="111"/>
      <c r="L210" s="111"/>
      <c r="M210" s="111"/>
      <c r="N210" s="52"/>
      <c r="O210" s="137"/>
      <c r="P210" s="109"/>
      <c r="Q210" s="109"/>
      <c r="R210" s="109"/>
      <c r="S210" s="109"/>
      <c r="T210" s="112"/>
      <c r="U210" s="109"/>
      <c r="V210" s="138"/>
      <c r="W210" s="130"/>
      <c r="X210" s="109" t="s">
        <v>60</v>
      </c>
      <c r="Y210" s="112">
        <v>1</v>
      </c>
      <c r="Z210" s="52">
        <v>1250</v>
      </c>
      <c r="AA210" s="84">
        <f t="shared" si="8"/>
        <v>1250</v>
      </c>
      <c r="AB210" s="109" t="s">
        <v>20</v>
      </c>
      <c r="AC210" s="152" t="s">
        <v>6179</v>
      </c>
      <c r="AD210" s="93" t="s">
        <v>97</v>
      </c>
    </row>
    <row r="211" spans="1:30" ht="31.5" x14ac:dyDescent="0.25">
      <c r="A211" s="58">
        <v>208</v>
      </c>
      <c r="B211" s="116" t="s">
        <v>423</v>
      </c>
      <c r="C211" s="132" t="s">
        <v>422</v>
      </c>
      <c r="D211" s="113"/>
      <c r="E211" s="114"/>
      <c r="F211" s="114"/>
      <c r="G211" s="114"/>
      <c r="H211" s="113"/>
      <c r="I211" s="109"/>
      <c r="J211" s="109"/>
      <c r="K211" s="112">
        <v>1</v>
      </c>
      <c r="L211" s="112" t="s">
        <v>421</v>
      </c>
      <c r="M211" s="111">
        <v>10000</v>
      </c>
      <c r="N211" s="52"/>
      <c r="O211" s="137"/>
      <c r="P211" s="109"/>
      <c r="Q211" s="109"/>
      <c r="R211" s="109"/>
      <c r="S211" s="109"/>
      <c r="T211" s="130"/>
      <c r="U211" s="109"/>
      <c r="V211" s="112">
        <v>3</v>
      </c>
      <c r="W211" s="130"/>
      <c r="X211" s="109" t="s">
        <v>60</v>
      </c>
      <c r="Y211" s="112">
        <v>1</v>
      </c>
      <c r="Z211" s="112">
        <v>1500</v>
      </c>
      <c r="AA211" s="84">
        <f t="shared" si="8"/>
        <v>1500</v>
      </c>
      <c r="AB211" s="109" t="s">
        <v>20</v>
      </c>
      <c r="AC211" s="152" t="s">
        <v>6179</v>
      </c>
      <c r="AD211" s="83" t="s">
        <v>73</v>
      </c>
    </row>
    <row r="212" spans="1:30" ht="15.75" x14ac:dyDescent="0.25">
      <c r="A212" s="58">
        <v>209</v>
      </c>
      <c r="B212" s="83"/>
      <c r="C212" s="132"/>
      <c r="D212" s="113"/>
      <c r="E212" s="114"/>
      <c r="F212" s="114"/>
      <c r="G212" s="114"/>
      <c r="H212" s="113"/>
      <c r="I212" s="109"/>
      <c r="J212" s="109"/>
      <c r="K212" s="112"/>
      <c r="L212" s="112"/>
      <c r="M212" s="111"/>
      <c r="N212" s="52"/>
      <c r="O212" s="137"/>
      <c r="P212" s="109"/>
      <c r="Q212" s="109"/>
      <c r="R212" s="109"/>
      <c r="S212" s="109"/>
      <c r="T212" s="130"/>
      <c r="U212" s="109"/>
      <c r="V212" s="112"/>
      <c r="W212" s="130"/>
      <c r="X212" s="109" t="s">
        <v>60</v>
      </c>
      <c r="Y212" s="112">
        <v>1</v>
      </c>
      <c r="Z212" s="112">
        <v>1500</v>
      </c>
      <c r="AA212" s="84">
        <f t="shared" si="8"/>
        <v>1500</v>
      </c>
      <c r="AB212" s="109" t="s">
        <v>20</v>
      </c>
      <c r="AC212" s="152" t="s">
        <v>6179</v>
      </c>
      <c r="AD212" s="83" t="s">
        <v>73</v>
      </c>
    </row>
    <row r="213" spans="1:30" ht="15.75" x14ac:dyDescent="0.25">
      <c r="A213" s="58">
        <v>210</v>
      </c>
      <c r="B213" s="83"/>
      <c r="C213" s="132"/>
      <c r="D213" s="113"/>
      <c r="E213" s="114"/>
      <c r="F213" s="114"/>
      <c r="G213" s="114"/>
      <c r="H213" s="113"/>
      <c r="I213" s="109"/>
      <c r="J213" s="109"/>
      <c r="K213" s="111"/>
      <c r="L213" s="111"/>
      <c r="M213" s="111"/>
      <c r="N213" s="52"/>
      <c r="O213" s="137"/>
      <c r="P213" s="109"/>
      <c r="Q213" s="109"/>
      <c r="R213" s="109"/>
      <c r="S213" s="109"/>
      <c r="T213" s="130"/>
      <c r="U213" s="109"/>
      <c r="V213" s="112"/>
      <c r="W213" s="130"/>
      <c r="X213" s="109" t="s">
        <v>60</v>
      </c>
      <c r="Y213" s="112">
        <v>1</v>
      </c>
      <c r="Z213" s="112">
        <v>1500</v>
      </c>
      <c r="AA213" s="84">
        <f t="shared" si="8"/>
        <v>1500</v>
      </c>
      <c r="AB213" s="109" t="s">
        <v>20</v>
      </c>
      <c r="AC213" s="152" t="s">
        <v>6179</v>
      </c>
      <c r="AD213" s="83" t="s">
        <v>73</v>
      </c>
    </row>
    <row r="214" spans="1:30" ht="31.5" x14ac:dyDescent="0.25">
      <c r="A214" s="58">
        <v>211</v>
      </c>
      <c r="B214" s="116" t="s">
        <v>420</v>
      </c>
      <c r="C214" s="132" t="s">
        <v>419</v>
      </c>
      <c r="D214" s="113"/>
      <c r="E214" s="114"/>
      <c r="F214" s="114"/>
      <c r="G214" s="114"/>
      <c r="H214" s="113"/>
      <c r="I214" s="109"/>
      <c r="J214" s="109"/>
      <c r="K214" s="112">
        <v>1</v>
      </c>
      <c r="L214" s="112" t="s">
        <v>418</v>
      </c>
      <c r="M214" s="111">
        <v>12500</v>
      </c>
      <c r="N214" s="52"/>
      <c r="O214" s="137"/>
      <c r="P214" s="109"/>
      <c r="Q214" s="109"/>
      <c r="R214" s="109"/>
      <c r="S214" s="109"/>
      <c r="T214" s="130"/>
      <c r="U214" s="109"/>
      <c r="V214" s="112"/>
      <c r="W214" s="130"/>
      <c r="X214" s="109" t="s">
        <v>60</v>
      </c>
      <c r="Y214" s="112">
        <v>1</v>
      </c>
      <c r="Z214" s="112">
        <v>3100</v>
      </c>
      <c r="AA214" s="84">
        <f t="shared" si="8"/>
        <v>3100</v>
      </c>
      <c r="AB214" s="109" t="s">
        <v>20</v>
      </c>
      <c r="AC214" s="152" t="s">
        <v>6179</v>
      </c>
      <c r="AD214" s="83" t="s">
        <v>7</v>
      </c>
    </row>
    <row r="215" spans="1:30" ht="15.75" x14ac:dyDescent="0.25">
      <c r="A215" s="58">
        <v>212</v>
      </c>
      <c r="B215" s="83"/>
      <c r="C215" s="132"/>
      <c r="D215" s="113"/>
      <c r="E215" s="114"/>
      <c r="F215" s="114"/>
      <c r="G215" s="114"/>
      <c r="H215" s="113"/>
      <c r="I215" s="109"/>
      <c r="J215" s="109"/>
      <c r="K215" s="112"/>
      <c r="L215" s="112"/>
      <c r="M215" s="111"/>
      <c r="N215" s="52"/>
      <c r="O215" s="137"/>
      <c r="P215" s="109"/>
      <c r="Q215" s="109"/>
      <c r="R215" s="109"/>
      <c r="S215" s="109"/>
      <c r="T215" s="130"/>
      <c r="U215" s="109"/>
      <c r="V215" s="112"/>
      <c r="W215" s="130"/>
      <c r="X215" s="109" t="s">
        <v>60</v>
      </c>
      <c r="Y215" s="112">
        <v>1</v>
      </c>
      <c r="Z215" s="112">
        <v>3100</v>
      </c>
      <c r="AA215" s="84">
        <f t="shared" si="8"/>
        <v>3100</v>
      </c>
      <c r="AB215" s="109" t="s">
        <v>20</v>
      </c>
      <c r="AC215" s="152" t="s">
        <v>6179</v>
      </c>
      <c r="AD215" s="83" t="s">
        <v>7</v>
      </c>
    </row>
    <row r="216" spans="1:30" ht="15.75" x14ac:dyDescent="0.25">
      <c r="A216" s="58">
        <v>213</v>
      </c>
      <c r="B216" s="83"/>
      <c r="C216" s="132"/>
      <c r="D216" s="113"/>
      <c r="E216" s="114"/>
      <c r="F216" s="114"/>
      <c r="G216" s="114"/>
      <c r="H216" s="113"/>
      <c r="I216" s="109"/>
      <c r="J216" s="109"/>
      <c r="K216" s="112"/>
      <c r="L216" s="112"/>
      <c r="M216" s="111"/>
      <c r="N216" s="52"/>
      <c r="O216" s="137"/>
      <c r="P216" s="109"/>
      <c r="Q216" s="109"/>
      <c r="R216" s="109"/>
      <c r="S216" s="109"/>
      <c r="T216" s="130"/>
      <c r="U216" s="109"/>
      <c r="V216" s="112"/>
      <c r="W216" s="130"/>
      <c r="X216" s="109" t="s">
        <v>60</v>
      </c>
      <c r="Y216" s="112">
        <v>1</v>
      </c>
      <c r="Z216" s="112">
        <v>1250</v>
      </c>
      <c r="AA216" s="84">
        <f t="shared" si="8"/>
        <v>1250</v>
      </c>
      <c r="AB216" s="109" t="s">
        <v>20</v>
      </c>
      <c r="AC216" s="152" t="s">
        <v>6179</v>
      </c>
      <c r="AD216" s="83" t="s">
        <v>7</v>
      </c>
    </row>
    <row r="217" spans="1:30" ht="15.75" x14ac:dyDescent="0.25">
      <c r="A217" s="58">
        <v>214</v>
      </c>
      <c r="B217" s="83"/>
      <c r="C217" s="132"/>
      <c r="D217" s="113"/>
      <c r="E217" s="114"/>
      <c r="F217" s="114"/>
      <c r="G217" s="114"/>
      <c r="H217" s="113"/>
      <c r="I217" s="109"/>
      <c r="J217" s="109"/>
      <c r="K217" s="112"/>
      <c r="L217" s="112"/>
      <c r="M217" s="111"/>
      <c r="N217" s="52"/>
      <c r="O217" s="137"/>
      <c r="P217" s="109"/>
      <c r="Q217" s="109"/>
      <c r="R217" s="109"/>
      <c r="S217" s="109"/>
      <c r="T217" s="130"/>
      <c r="U217" s="109"/>
      <c r="V217" s="112"/>
      <c r="W217" s="130"/>
      <c r="X217" s="109" t="s">
        <v>60</v>
      </c>
      <c r="Y217" s="112">
        <v>1</v>
      </c>
      <c r="Z217" s="112">
        <v>1250</v>
      </c>
      <c r="AA217" s="84">
        <f t="shared" si="8"/>
        <v>1250</v>
      </c>
      <c r="AB217" s="109" t="s">
        <v>20</v>
      </c>
      <c r="AC217" s="152" t="s">
        <v>6179</v>
      </c>
      <c r="AD217" s="83" t="s">
        <v>7</v>
      </c>
    </row>
    <row r="218" spans="1:30" ht="15.75" x14ac:dyDescent="0.25">
      <c r="A218" s="58">
        <v>215</v>
      </c>
      <c r="B218" s="83"/>
      <c r="C218" s="132"/>
      <c r="D218" s="113"/>
      <c r="E218" s="114"/>
      <c r="F218" s="114"/>
      <c r="G218" s="114"/>
      <c r="H218" s="113"/>
      <c r="I218" s="109"/>
      <c r="J218" s="109"/>
      <c r="K218" s="111"/>
      <c r="L218" s="111"/>
      <c r="M218" s="111"/>
      <c r="N218" s="84"/>
      <c r="O218" s="112"/>
      <c r="P218" s="109"/>
      <c r="Q218" s="109"/>
      <c r="R218" s="109"/>
      <c r="S218" s="109"/>
      <c r="T218" s="130"/>
      <c r="U218" s="109"/>
      <c r="V218" s="112"/>
      <c r="W218" s="130"/>
      <c r="X218" s="109" t="s">
        <v>60</v>
      </c>
      <c r="Y218" s="112">
        <v>1</v>
      </c>
      <c r="Z218" s="112">
        <v>1250</v>
      </c>
      <c r="AA218" s="84">
        <f t="shared" si="8"/>
        <v>1250</v>
      </c>
      <c r="AB218" s="109" t="s">
        <v>20</v>
      </c>
      <c r="AC218" s="152" t="s">
        <v>6179</v>
      </c>
      <c r="AD218" s="83" t="s">
        <v>7</v>
      </c>
    </row>
    <row r="219" spans="1:30" ht="60" x14ac:dyDescent="0.25">
      <c r="A219" s="58">
        <v>216</v>
      </c>
      <c r="B219" s="116" t="s">
        <v>417</v>
      </c>
      <c r="C219" s="132" t="s">
        <v>416</v>
      </c>
      <c r="D219" s="113"/>
      <c r="E219" s="114"/>
      <c r="F219" s="114"/>
      <c r="G219" s="114"/>
      <c r="H219" s="113"/>
      <c r="I219" s="109"/>
      <c r="J219" s="109"/>
      <c r="K219" s="112">
        <v>1</v>
      </c>
      <c r="L219" s="84" t="s">
        <v>415</v>
      </c>
      <c r="M219" s="129">
        <f>2*6300</f>
        <v>12600</v>
      </c>
      <c r="N219" s="84"/>
      <c r="O219" s="112"/>
      <c r="P219" s="109"/>
      <c r="Q219" s="109"/>
      <c r="R219" s="109"/>
      <c r="S219" s="109"/>
      <c r="T219" s="130"/>
      <c r="U219" s="109"/>
      <c r="V219" s="112"/>
      <c r="W219" s="130"/>
      <c r="X219" s="109"/>
      <c r="Y219" s="112"/>
      <c r="Z219" s="112"/>
      <c r="AA219" s="84"/>
      <c r="AB219" s="109" t="s">
        <v>20</v>
      </c>
      <c r="AC219" s="152" t="s">
        <v>6179</v>
      </c>
      <c r="AD219" s="83" t="s">
        <v>81</v>
      </c>
    </row>
    <row r="220" spans="1:30" ht="78.75" x14ac:dyDescent="0.25">
      <c r="A220" s="58">
        <v>217</v>
      </c>
      <c r="B220" s="116" t="s">
        <v>414</v>
      </c>
      <c r="C220" s="134" t="s">
        <v>413</v>
      </c>
      <c r="D220" s="125" t="s">
        <v>1</v>
      </c>
      <c r="E220" s="112" t="s">
        <v>4</v>
      </c>
      <c r="F220" s="112">
        <v>1</v>
      </c>
      <c r="G220" s="129" t="s">
        <v>412</v>
      </c>
      <c r="H220" s="129">
        <f>3*1176</f>
        <v>3528</v>
      </c>
      <c r="I220" s="109"/>
      <c r="J220" s="109"/>
      <c r="K220" s="112"/>
      <c r="L220" s="84"/>
      <c r="M220" s="111"/>
      <c r="N220" s="84"/>
      <c r="O220" s="112"/>
      <c r="P220" s="109"/>
      <c r="Q220" s="109"/>
      <c r="R220" s="109"/>
      <c r="S220" s="109"/>
      <c r="T220" s="130"/>
      <c r="U220" s="109"/>
      <c r="V220" s="112"/>
      <c r="W220" s="130"/>
      <c r="X220" s="109" t="s">
        <v>60</v>
      </c>
      <c r="Y220" s="112">
        <v>1</v>
      </c>
      <c r="Z220" s="112">
        <v>160</v>
      </c>
      <c r="AA220" s="84">
        <f>Y220*Z220</f>
        <v>160</v>
      </c>
      <c r="AB220" s="109" t="s">
        <v>1</v>
      </c>
      <c r="AC220" s="152" t="s">
        <v>6179</v>
      </c>
      <c r="AD220" s="83" t="s">
        <v>81</v>
      </c>
    </row>
    <row r="221" spans="1:30" ht="15.75" x14ac:dyDescent="0.25">
      <c r="A221" s="58">
        <v>218</v>
      </c>
      <c r="B221" s="83"/>
      <c r="C221" s="134"/>
      <c r="D221" s="113"/>
      <c r="E221" s="112"/>
      <c r="F221" s="111"/>
      <c r="G221" s="111"/>
      <c r="H221" s="113"/>
      <c r="I221" s="109"/>
      <c r="J221" s="109"/>
      <c r="K221" s="112"/>
      <c r="L221" s="84"/>
      <c r="M221" s="111"/>
      <c r="N221" s="84"/>
      <c r="O221" s="112"/>
      <c r="P221" s="109"/>
      <c r="Q221" s="109"/>
      <c r="R221" s="109"/>
      <c r="S221" s="109"/>
      <c r="T221" s="130"/>
      <c r="U221" s="109"/>
      <c r="V221" s="112"/>
      <c r="W221" s="130"/>
      <c r="X221" s="109" t="s">
        <v>60</v>
      </c>
      <c r="Y221" s="112">
        <v>1</v>
      </c>
      <c r="Z221" s="112">
        <v>15</v>
      </c>
      <c r="AA221" s="84">
        <f>Y221*Z221</f>
        <v>15</v>
      </c>
      <c r="AB221" s="109" t="s">
        <v>1</v>
      </c>
      <c r="AC221" s="152" t="s">
        <v>6179</v>
      </c>
      <c r="AD221" s="83" t="s">
        <v>81</v>
      </c>
    </row>
    <row r="222" spans="1:30" ht="15.75" x14ac:dyDescent="0.25">
      <c r="A222" s="58">
        <v>219</v>
      </c>
      <c r="B222" s="83"/>
      <c r="C222" s="134"/>
      <c r="D222" s="113"/>
      <c r="E222" s="112"/>
      <c r="F222" s="111"/>
      <c r="G222" s="111"/>
      <c r="H222" s="113"/>
      <c r="I222" s="109"/>
      <c r="J222" s="109"/>
      <c r="K222" s="111"/>
      <c r="L222" s="111"/>
      <c r="M222" s="111"/>
      <c r="N222" s="84"/>
      <c r="O222" s="112"/>
      <c r="P222" s="109"/>
      <c r="Q222" s="109"/>
      <c r="R222" s="109"/>
      <c r="S222" s="109"/>
      <c r="T222" s="130"/>
      <c r="U222" s="109"/>
      <c r="V222" s="112"/>
      <c r="W222" s="130"/>
      <c r="X222" s="109" t="s">
        <v>60</v>
      </c>
      <c r="Y222" s="112">
        <v>1</v>
      </c>
      <c r="Z222" s="112">
        <v>15</v>
      </c>
      <c r="AA222" s="84">
        <f>Y222*Z222</f>
        <v>15</v>
      </c>
      <c r="AB222" s="109" t="s">
        <v>1</v>
      </c>
      <c r="AC222" s="152" t="s">
        <v>6179</v>
      </c>
      <c r="AD222" s="83" t="s">
        <v>81</v>
      </c>
    </row>
    <row r="223" spans="1:30" ht="45" x14ac:dyDescent="0.25">
      <c r="A223" s="58">
        <v>220</v>
      </c>
      <c r="B223" s="116" t="s">
        <v>411</v>
      </c>
      <c r="C223" s="132" t="s">
        <v>410</v>
      </c>
      <c r="D223" s="125" t="s">
        <v>1</v>
      </c>
      <c r="E223" s="84" t="s">
        <v>409</v>
      </c>
      <c r="F223" s="84">
        <v>1</v>
      </c>
      <c r="G223" s="129" t="s">
        <v>408</v>
      </c>
      <c r="H223" s="129">
        <v>10000</v>
      </c>
      <c r="I223" s="109"/>
      <c r="J223" s="109"/>
      <c r="K223" s="112">
        <v>1</v>
      </c>
      <c r="L223" s="112" t="s">
        <v>407</v>
      </c>
      <c r="M223" s="111">
        <v>6000</v>
      </c>
      <c r="N223" s="84"/>
      <c r="O223" s="112"/>
      <c r="P223" s="109"/>
      <c r="Q223" s="109"/>
      <c r="R223" s="109"/>
      <c r="S223" s="109"/>
      <c r="T223" s="130"/>
      <c r="U223" s="109"/>
      <c r="V223" s="112"/>
      <c r="W223" s="130"/>
      <c r="X223" s="109"/>
      <c r="Y223" s="112"/>
      <c r="Z223" s="112"/>
      <c r="AA223" s="84"/>
      <c r="AB223" s="109" t="s">
        <v>1</v>
      </c>
      <c r="AC223" s="152" t="s">
        <v>6179</v>
      </c>
      <c r="AD223" s="83" t="s">
        <v>7</v>
      </c>
    </row>
    <row r="224" spans="1:30" ht="45" x14ac:dyDescent="0.25">
      <c r="A224" s="58">
        <v>221</v>
      </c>
      <c r="B224" s="116" t="s">
        <v>406</v>
      </c>
      <c r="C224" s="132" t="s">
        <v>405</v>
      </c>
      <c r="D224" s="113"/>
      <c r="E224" s="136"/>
      <c r="F224" s="136"/>
      <c r="G224" s="136"/>
      <c r="H224" s="113"/>
      <c r="I224" s="109"/>
      <c r="J224" s="109"/>
      <c r="K224" s="112">
        <v>1</v>
      </c>
      <c r="L224" s="135" t="s">
        <v>404</v>
      </c>
      <c r="M224" s="111">
        <v>500</v>
      </c>
      <c r="N224" s="84"/>
      <c r="O224" s="112"/>
      <c r="P224" s="109"/>
      <c r="Q224" s="109"/>
      <c r="R224" s="109"/>
      <c r="S224" s="109"/>
      <c r="T224" s="130"/>
      <c r="U224" s="109"/>
      <c r="V224" s="112"/>
      <c r="W224" s="130"/>
      <c r="X224" s="109" t="s">
        <v>60</v>
      </c>
      <c r="Y224" s="112">
        <v>1</v>
      </c>
      <c r="Z224" s="51">
        <v>400</v>
      </c>
      <c r="AA224" s="84">
        <f t="shared" ref="AA224:AA235" si="9">Y224*Z224</f>
        <v>400</v>
      </c>
      <c r="AB224" s="109" t="s">
        <v>20</v>
      </c>
      <c r="AC224" s="152" t="s">
        <v>6179</v>
      </c>
      <c r="AD224" s="83" t="s">
        <v>66</v>
      </c>
    </row>
    <row r="225" spans="1:30" ht="60" x14ac:dyDescent="0.25">
      <c r="A225" s="58">
        <v>222</v>
      </c>
      <c r="B225" s="116" t="s">
        <v>403</v>
      </c>
      <c r="C225" s="134" t="s">
        <v>402</v>
      </c>
      <c r="D225" s="113"/>
      <c r="E225" s="133"/>
      <c r="F225" s="133"/>
      <c r="G225" s="133"/>
      <c r="H225" s="113"/>
      <c r="I225" s="109"/>
      <c r="J225" s="109"/>
      <c r="K225" s="129">
        <v>1</v>
      </c>
      <c r="L225" s="129" t="s">
        <v>401</v>
      </c>
      <c r="M225" s="129">
        <v>8000</v>
      </c>
      <c r="N225" s="84"/>
      <c r="O225" s="112"/>
      <c r="P225" s="109"/>
      <c r="Q225" s="109"/>
      <c r="R225" s="109"/>
      <c r="S225" s="109"/>
      <c r="T225" s="130"/>
      <c r="U225" s="109"/>
      <c r="V225" s="112"/>
      <c r="W225" s="130"/>
      <c r="X225" s="109" t="s">
        <v>60</v>
      </c>
      <c r="Y225" s="112">
        <v>1</v>
      </c>
      <c r="Z225" s="112">
        <v>3125</v>
      </c>
      <c r="AA225" s="84">
        <f t="shared" si="9"/>
        <v>3125</v>
      </c>
      <c r="AB225" s="109" t="s">
        <v>20</v>
      </c>
      <c r="AC225" s="152" t="s">
        <v>6179</v>
      </c>
      <c r="AD225" s="83" t="s">
        <v>400</v>
      </c>
    </row>
    <row r="226" spans="1:30" ht="15.75" x14ac:dyDescent="0.25">
      <c r="A226" s="58">
        <v>223</v>
      </c>
      <c r="B226" s="83"/>
      <c r="C226" s="134"/>
      <c r="D226" s="113"/>
      <c r="E226" s="133"/>
      <c r="F226" s="133"/>
      <c r="G226" s="133"/>
      <c r="H226" s="113"/>
      <c r="I226" s="109"/>
      <c r="J226" s="109"/>
      <c r="K226" s="112"/>
      <c r="L226" s="84"/>
      <c r="M226" s="111"/>
      <c r="N226" s="84"/>
      <c r="O226" s="112"/>
      <c r="P226" s="109"/>
      <c r="Q226" s="109"/>
      <c r="R226" s="109"/>
      <c r="S226" s="109"/>
      <c r="T226" s="130"/>
      <c r="U226" s="109"/>
      <c r="V226" s="112"/>
      <c r="W226" s="130"/>
      <c r="X226" s="109" t="s">
        <v>60</v>
      </c>
      <c r="Y226" s="112">
        <v>1</v>
      </c>
      <c r="Z226" s="112">
        <v>3125</v>
      </c>
      <c r="AA226" s="84">
        <f t="shared" si="9"/>
        <v>3125</v>
      </c>
      <c r="AB226" s="109" t="s">
        <v>20</v>
      </c>
      <c r="AC226" s="152" t="s">
        <v>6179</v>
      </c>
      <c r="AD226" s="83" t="s">
        <v>89</v>
      </c>
    </row>
    <row r="227" spans="1:30" ht="15.75" x14ac:dyDescent="0.25">
      <c r="A227" s="58">
        <v>224</v>
      </c>
      <c r="B227" s="83"/>
      <c r="C227" s="134"/>
      <c r="D227" s="113"/>
      <c r="E227" s="133"/>
      <c r="F227" s="133"/>
      <c r="G227" s="133"/>
      <c r="H227" s="113"/>
      <c r="I227" s="109"/>
      <c r="J227" s="109"/>
      <c r="K227" s="112"/>
      <c r="L227" s="112"/>
      <c r="M227" s="111"/>
      <c r="N227" s="84"/>
      <c r="O227" s="112"/>
      <c r="P227" s="109"/>
      <c r="Q227" s="109"/>
      <c r="R227" s="109"/>
      <c r="S227" s="109"/>
      <c r="T227" s="130"/>
      <c r="U227" s="109"/>
      <c r="V227" s="112"/>
      <c r="W227" s="130"/>
      <c r="X227" s="109" t="s">
        <v>60</v>
      </c>
      <c r="Y227" s="112">
        <v>1</v>
      </c>
      <c r="Z227" s="112">
        <v>1320</v>
      </c>
      <c r="AA227" s="84">
        <f t="shared" si="9"/>
        <v>1320</v>
      </c>
      <c r="AB227" s="109" t="s">
        <v>20</v>
      </c>
      <c r="AC227" s="152" t="s">
        <v>6179</v>
      </c>
      <c r="AD227" s="83" t="s">
        <v>89</v>
      </c>
    </row>
    <row r="228" spans="1:30" ht="15.75" x14ac:dyDescent="0.25">
      <c r="A228" s="58">
        <v>225</v>
      </c>
      <c r="B228" s="83"/>
      <c r="C228" s="134"/>
      <c r="D228" s="113"/>
      <c r="E228" s="133"/>
      <c r="F228" s="133"/>
      <c r="G228" s="133"/>
      <c r="H228" s="113"/>
      <c r="I228" s="109"/>
      <c r="J228" s="109"/>
      <c r="K228" s="111"/>
      <c r="L228" s="111"/>
      <c r="M228" s="111"/>
      <c r="N228" s="112"/>
      <c r="O228" s="112"/>
      <c r="P228" s="109"/>
      <c r="Q228" s="109"/>
      <c r="R228" s="109"/>
      <c r="S228" s="109"/>
      <c r="T228" s="130"/>
      <c r="U228" s="109"/>
      <c r="V228" s="112"/>
      <c r="W228" s="130"/>
      <c r="X228" s="109" t="s">
        <v>60</v>
      </c>
      <c r="Y228" s="112">
        <v>1</v>
      </c>
      <c r="Z228" s="112">
        <v>1320</v>
      </c>
      <c r="AA228" s="84">
        <f t="shared" si="9"/>
        <v>1320</v>
      </c>
      <c r="AB228" s="109" t="s">
        <v>20</v>
      </c>
      <c r="AC228" s="152" t="s">
        <v>6179</v>
      </c>
      <c r="AD228" s="83" t="s">
        <v>89</v>
      </c>
    </row>
    <row r="229" spans="1:30" ht="30" x14ac:dyDescent="0.25">
      <c r="A229" s="58">
        <v>226</v>
      </c>
      <c r="B229" s="116" t="s">
        <v>399</v>
      </c>
      <c r="C229" s="132" t="s">
        <v>398</v>
      </c>
      <c r="D229" s="113"/>
      <c r="E229" s="114"/>
      <c r="F229" s="114"/>
      <c r="G229" s="114"/>
      <c r="H229" s="113"/>
      <c r="I229" s="109"/>
      <c r="J229" s="109"/>
      <c r="K229" s="112">
        <v>1</v>
      </c>
      <c r="L229" s="112" t="s">
        <v>397</v>
      </c>
      <c r="M229" s="111">
        <v>250</v>
      </c>
      <c r="N229" s="84">
        <v>1</v>
      </c>
      <c r="O229" s="112">
        <v>1</v>
      </c>
      <c r="P229" s="109"/>
      <c r="Q229" s="109"/>
      <c r="R229" s="109"/>
      <c r="S229" s="109"/>
      <c r="T229" s="130"/>
      <c r="U229" s="109"/>
      <c r="V229" s="112">
        <v>2</v>
      </c>
      <c r="W229" s="130"/>
      <c r="X229" s="109" t="s">
        <v>60</v>
      </c>
      <c r="Y229" s="112">
        <v>1</v>
      </c>
      <c r="Z229" s="112">
        <v>140</v>
      </c>
      <c r="AA229" s="84">
        <f t="shared" si="9"/>
        <v>140</v>
      </c>
      <c r="AB229" s="109" t="s">
        <v>20</v>
      </c>
      <c r="AC229" s="152" t="s">
        <v>6179</v>
      </c>
      <c r="AD229" s="83" t="s">
        <v>24</v>
      </c>
    </row>
    <row r="230" spans="1:30" ht="30" x14ac:dyDescent="0.25">
      <c r="A230" s="58">
        <v>227</v>
      </c>
      <c r="B230" s="116" t="s">
        <v>396</v>
      </c>
      <c r="C230" s="132" t="s">
        <v>395</v>
      </c>
      <c r="D230" s="113"/>
      <c r="E230" s="114"/>
      <c r="F230" s="114"/>
      <c r="G230" s="114"/>
      <c r="H230" s="113"/>
      <c r="I230" s="109"/>
      <c r="J230" s="109"/>
      <c r="K230" s="112">
        <v>1</v>
      </c>
      <c r="L230" s="84" t="s">
        <v>242</v>
      </c>
      <c r="M230" s="111">
        <v>500</v>
      </c>
      <c r="N230" s="84">
        <v>1</v>
      </c>
      <c r="O230" s="112">
        <v>1</v>
      </c>
      <c r="P230" s="109"/>
      <c r="Q230" s="109"/>
      <c r="R230" s="109"/>
      <c r="S230" s="109"/>
      <c r="T230" s="130"/>
      <c r="U230" s="109"/>
      <c r="V230" s="112">
        <v>3</v>
      </c>
      <c r="W230" s="130"/>
      <c r="X230" s="109" t="s">
        <v>60</v>
      </c>
      <c r="Y230" s="112">
        <v>1</v>
      </c>
      <c r="Z230" s="84">
        <v>200</v>
      </c>
      <c r="AA230" s="84">
        <f t="shared" si="9"/>
        <v>200</v>
      </c>
      <c r="AB230" s="109" t="s">
        <v>20</v>
      </c>
      <c r="AC230" s="152" t="s">
        <v>6179</v>
      </c>
      <c r="AD230" s="83" t="s">
        <v>19</v>
      </c>
    </row>
    <row r="231" spans="1:30" ht="30" x14ac:dyDescent="0.25">
      <c r="A231" s="58">
        <v>228</v>
      </c>
      <c r="B231" s="116" t="s">
        <v>394</v>
      </c>
      <c r="C231" s="132" t="s">
        <v>393</v>
      </c>
      <c r="D231" s="113"/>
      <c r="E231" s="114"/>
      <c r="F231" s="114"/>
      <c r="G231" s="114"/>
      <c r="H231" s="113"/>
      <c r="I231" s="109"/>
      <c r="J231" s="109"/>
      <c r="K231" s="112">
        <v>1</v>
      </c>
      <c r="L231" s="84" t="s">
        <v>334</v>
      </c>
      <c r="M231" s="111">
        <v>250</v>
      </c>
      <c r="N231" s="84">
        <v>1</v>
      </c>
      <c r="O231" s="112">
        <v>1</v>
      </c>
      <c r="P231" s="109"/>
      <c r="Q231" s="109"/>
      <c r="R231" s="109"/>
      <c r="S231" s="109"/>
      <c r="T231" s="130"/>
      <c r="U231" s="109"/>
      <c r="V231" s="112"/>
      <c r="W231" s="130"/>
      <c r="X231" s="109" t="s">
        <v>60</v>
      </c>
      <c r="Y231" s="112">
        <v>1</v>
      </c>
      <c r="Z231" s="84">
        <v>200</v>
      </c>
      <c r="AA231" s="84">
        <f t="shared" si="9"/>
        <v>200</v>
      </c>
      <c r="AB231" s="109" t="s">
        <v>20</v>
      </c>
      <c r="AC231" s="152" t="s">
        <v>6179</v>
      </c>
      <c r="AD231" s="83" t="s">
        <v>392</v>
      </c>
    </row>
    <row r="232" spans="1:30" ht="30" x14ac:dyDescent="0.25">
      <c r="A232" s="58">
        <v>229</v>
      </c>
      <c r="B232" s="116" t="s">
        <v>391</v>
      </c>
      <c r="C232" s="132" t="s">
        <v>390</v>
      </c>
      <c r="D232" s="113"/>
      <c r="E232" s="114"/>
      <c r="F232" s="114"/>
      <c r="G232" s="114"/>
      <c r="H232" s="113"/>
      <c r="I232" s="109"/>
      <c r="J232" s="109"/>
      <c r="K232" s="112">
        <v>1</v>
      </c>
      <c r="L232" s="84" t="s">
        <v>334</v>
      </c>
      <c r="M232" s="111">
        <v>250</v>
      </c>
      <c r="N232" s="50">
        <v>1</v>
      </c>
      <c r="O232" s="112">
        <v>1</v>
      </c>
      <c r="P232" s="109"/>
      <c r="Q232" s="109"/>
      <c r="R232" s="109"/>
      <c r="S232" s="109"/>
      <c r="T232" s="130"/>
      <c r="U232" s="109"/>
      <c r="V232" s="112">
        <v>1</v>
      </c>
      <c r="W232" s="130"/>
      <c r="X232" s="109" t="s">
        <v>60</v>
      </c>
      <c r="Y232" s="112">
        <v>1</v>
      </c>
      <c r="Z232" s="84">
        <v>125</v>
      </c>
      <c r="AA232" s="84">
        <f t="shared" si="9"/>
        <v>125</v>
      </c>
      <c r="AB232" s="109" t="s">
        <v>20</v>
      </c>
      <c r="AC232" s="152" t="s">
        <v>6179</v>
      </c>
      <c r="AD232" s="83" t="s">
        <v>24</v>
      </c>
    </row>
    <row r="233" spans="1:30" ht="30" x14ac:dyDescent="0.25">
      <c r="A233" s="58">
        <v>230</v>
      </c>
      <c r="B233" s="116" t="s">
        <v>389</v>
      </c>
      <c r="C233" s="132" t="s">
        <v>388</v>
      </c>
      <c r="D233" s="113"/>
      <c r="E233" s="114"/>
      <c r="F233" s="114"/>
      <c r="G233" s="114"/>
      <c r="H233" s="113"/>
      <c r="I233" s="109"/>
      <c r="J233" s="109"/>
      <c r="K233" s="112"/>
      <c r="L233" s="84"/>
      <c r="M233" s="111"/>
      <c r="N233" s="50"/>
      <c r="O233" s="112"/>
      <c r="P233" s="109"/>
      <c r="Q233" s="109"/>
      <c r="R233" s="109"/>
      <c r="S233" s="109"/>
      <c r="T233" s="130"/>
      <c r="U233" s="109"/>
      <c r="V233" s="112"/>
      <c r="W233" s="130"/>
      <c r="X233" s="109" t="s">
        <v>60</v>
      </c>
      <c r="Y233" s="112">
        <v>1</v>
      </c>
      <c r="Z233" s="84">
        <v>40</v>
      </c>
      <c r="AA233" s="84">
        <f t="shared" si="9"/>
        <v>40</v>
      </c>
      <c r="AB233" s="109" t="s">
        <v>20</v>
      </c>
      <c r="AC233" s="152" t="s">
        <v>6179</v>
      </c>
      <c r="AD233" s="83" t="s">
        <v>24</v>
      </c>
    </row>
    <row r="234" spans="1:30" ht="30" x14ac:dyDescent="0.25">
      <c r="A234" s="58">
        <v>231</v>
      </c>
      <c r="B234" s="116" t="s">
        <v>387</v>
      </c>
      <c r="C234" s="132" t="s">
        <v>386</v>
      </c>
      <c r="D234" s="113"/>
      <c r="E234" s="114"/>
      <c r="F234" s="114"/>
      <c r="G234" s="114"/>
      <c r="H234" s="113"/>
      <c r="I234" s="109"/>
      <c r="J234" s="109"/>
      <c r="K234" s="112">
        <v>1</v>
      </c>
      <c r="L234" s="84" t="s">
        <v>385</v>
      </c>
      <c r="M234" s="111">
        <v>500</v>
      </c>
      <c r="N234" s="84">
        <v>1</v>
      </c>
      <c r="O234" s="112">
        <v>1</v>
      </c>
      <c r="P234" s="109"/>
      <c r="Q234" s="109"/>
      <c r="R234" s="109"/>
      <c r="S234" s="109"/>
      <c r="T234" s="130"/>
      <c r="U234" s="109"/>
      <c r="V234" s="112">
        <v>2</v>
      </c>
      <c r="W234" s="130"/>
      <c r="X234" s="109" t="s">
        <v>60</v>
      </c>
      <c r="Y234" s="112">
        <v>1</v>
      </c>
      <c r="Z234" s="84">
        <v>320</v>
      </c>
      <c r="AA234" s="84">
        <v>320</v>
      </c>
      <c r="AB234" s="109" t="s">
        <v>20</v>
      </c>
      <c r="AC234" s="152" t="s">
        <v>6179</v>
      </c>
      <c r="AD234" s="83" t="s">
        <v>24</v>
      </c>
    </row>
    <row r="235" spans="1:30" ht="15.75" x14ac:dyDescent="0.25">
      <c r="A235" s="58">
        <v>232</v>
      </c>
      <c r="B235" s="83"/>
      <c r="C235" s="132"/>
      <c r="D235" s="113"/>
      <c r="E235" s="114"/>
      <c r="F235" s="114"/>
      <c r="G235" s="114"/>
      <c r="H235" s="113"/>
      <c r="I235" s="109"/>
      <c r="J235" s="109"/>
      <c r="K235" s="112"/>
      <c r="L235" s="84"/>
      <c r="M235" s="111"/>
      <c r="N235" s="84"/>
      <c r="O235" s="112"/>
      <c r="P235" s="109"/>
      <c r="Q235" s="109"/>
      <c r="R235" s="109"/>
      <c r="S235" s="109"/>
      <c r="T235" s="130"/>
      <c r="U235" s="109"/>
      <c r="V235" s="112"/>
      <c r="W235" s="130"/>
      <c r="X235" s="109" t="s">
        <v>60</v>
      </c>
      <c r="Y235" s="112">
        <v>1</v>
      </c>
      <c r="Z235" s="84">
        <v>180</v>
      </c>
      <c r="AA235" s="84">
        <f t="shared" si="9"/>
        <v>180</v>
      </c>
      <c r="AB235" s="109" t="s">
        <v>20</v>
      </c>
      <c r="AC235" s="152" t="s">
        <v>6179</v>
      </c>
      <c r="AD235" s="83" t="s">
        <v>24</v>
      </c>
    </row>
    <row r="236" spans="1:30" ht="45" x14ac:dyDescent="0.25">
      <c r="A236" s="58">
        <v>233</v>
      </c>
      <c r="B236" s="116" t="s">
        <v>384</v>
      </c>
      <c r="C236" s="132" t="s">
        <v>383</v>
      </c>
      <c r="D236" s="113"/>
      <c r="E236" s="114"/>
      <c r="F236" s="114"/>
      <c r="G236" s="114"/>
      <c r="H236" s="113"/>
      <c r="I236" s="109"/>
      <c r="J236" s="109"/>
      <c r="K236" s="112">
        <v>1</v>
      </c>
      <c r="L236" s="84" t="s">
        <v>382</v>
      </c>
      <c r="M236" s="111">
        <v>7500</v>
      </c>
      <c r="N236" s="84"/>
      <c r="O236" s="112"/>
      <c r="P236" s="109"/>
      <c r="Q236" s="109"/>
      <c r="R236" s="109"/>
      <c r="S236" s="109"/>
      <c r="T236" s="130"/>
      <c r="U236" s="109"/>
      <c r="V236" s="112"/>
      <c r="W236" s="130"/>
      <c r="X236" s="109"/>
      <c r="Y236" s="112"/>
      <c r="Z236" s="84"/>
      <c r="AA236" s="84"/>
      <c r="AB236" s="109" t="s">
        <v>20</v>
      </c>
      <c r="AC236" s="152" t="s">
        <v>6179</v>
      </c>
      <c r="AD236" s="83" t="s">
        <v>19</v>
      </c>
    </row>
    <row r="237" spans="1:30" ht="30" x14ac:dyDescent="0.25">
      <c r="A237" s="58">
        <v>234</v>
      </c>
      <c r="B237" s="116" t="s">
        <v>381</v>
      </c>
      <c r="C237" s="115" t="s">
        <v>380</v>
      </c>
      <c r="D237" s="113"/>
      <c r="E237" s="131"/>
      <c r="F237" s="131"/>
      <c r="G237" s="131"/>
      <c r="H237" s="113"/>
      <c r="I237" s="109"/>
      <c r="J237" s="109"/>
      <c r="K237" s="112"/>
      <c r="L237" s="84"/>
      <c r="M237" s="111"/>
      <c r="N237" s="50"/>
      <c r="O237" s="112"/>
      <c r="P237" s="109"/>
      <c r="Q237" s="109"/>
      <c r="R237" s="109"/>
      <c r="S237" s="109"/>
      <c r="T237" s="130"/>
      <c r="U237" s="109"/>
      <c r="V237" s="112"/>
      <c r="W237" s="130"/>
      <c r="X237" s="109" t="s">
        <v>60</v>
      </c>
      <c r="Y237" s="112">
        <v>1</v>
      </c>
      <c r="Z237" s="84">
        <v>30</v>
      </c>
      <c r="AA237" s="84">
        <f>Y237*Z237</f>
        <v>30</v>
      </c>
      <c r="AB237" s="109" t="s">
        <v>20</v>
      </c>
      <c r="AC237" s="152" t="s">
        <v>6179</v>
      </c>
      <c r="AD237" s="83" t="s">
        <v>24</v>
      </c>
    </row>
    <row r="238" spans="1:30" ht="45" x14ac:dyDescent="0.25">
      <c r="A238" s="58">
        <v>235</v>
      </c>
      <c r="B238" s="116" t="s">
        <v>379</v>
      </c>
      <c r="C238" s="115" t="s">
        <v>378</v>
      </c>
      <c r="D238" s="113"/>
      <c r="E238" s="131"/>
      <c r="F238" s="131"/>
      <c r="G238" s="131"/>
      <c r="H238" s="113"/>
      <c r="I238" s="109"/>
      <c r="J238" s="109"/>
      <c r="K238" s="112">
        <v>1</v>
      </c>
      <c r="L238" s="84">
        <v>250</v>
      </c>
      <c r="M238" s="111">
        <v>250</v>
      </c>
      <c r="N238" s="50">
        <v>1</v>
      </c>
      <c r="O238" s="112">
        <v>1</v>
      </c>
      <c r="P238" s="109"/>
      <c r="Q238" s="109"/>
      <c r="R238" s="109"/>
      <c r="S238" s="109"/>
      <c r="T238" s="130"/>
      <c r="U238" s="109"/>
      <c r="V238" s="112">
        <v>1</v>
      </c>
      <c r="W238" s="130"/>
      <c r="X238" s="109" t="s">
        <v>60</v>
      </c>
      <c r="Y238" s="112">
        <v>1</v>
      </c>
      <c r="Z238" s="84">
        <v>35</v>
      </c>
      <c r="AA238" s="84">
        <f>Y238*Z238</f>
        <v>35</v>
      </c>
      <c r="AB238" s="109" t="s">
        <v>20</v>
      </c>
      <c r="AC238" s="152" t="s">
        <v>6179</v>
      </c>
      <c r="AD238" s="83" t="s">
        <v>73</v>
      </c>
    </row>
    <row r="239" spans="1:30" ht="15.75" x14ac:dyDescent="0.25">
      <c r="A239" s="58">
        <v>236</v>
      </c>
      <c r="B239" s="116"/>
      <c r="C239" s="115"/>
      <c r="D239" s="113"/>
      <c r="E239" s="131"/>
      <c r="F239" s="131"/>
      <c r="G239" s="131"/>
      <c r="H239" s="113"/>
      <c r="I239" s="109"/>
      <c r="J239" s="109"/>
      <c r="K239" s="112"/>
      <c r="L239" s="84"/>
      <c r="M239" s="111"/>
      <c r="N239" s="50"/>
      <c r="O239" s="112"/>
      <c r="P239" s="109"/>
      <c r="Q239" s="109"/>
      <c r="R239" s="109"/>
      <c r="S239" s="109"/>
      <c r="T239" s="130"/>
      <c r="U239" s="109"/>
      <c r="V239" s="112"/>
      <c r="W239" s="130"/>
      <c r="X239" s="109" t="s">
        <v>60</v>
      </c>
      <c r="Y239" s="112">
        <v>1</v>
      </c>
      <c r="Z239" s="84">
        <v>125</v>
      </c>
      <c r="AA239" s="84">
        <f>Y239*Z239</f>
        <v>125</v>
      </c>
      <c r="AB239" s="109" t="s">
        <v>20</v>
      </c>
      <c r="AC239" s="152" t="s">
        <v>6179</v>
      </c>
      <c r="AD239" s="83" t="s">
        <v>73</v>
      </c>
    </row>
    <row r="240" spans="1:30" ht="30" x14ac:dyDescent="0.25">
      <c r="A240" s="58">
        <v>237</v>
      </c>
      <c r="B240" s="116" t="s">
        <v>377</v>
      </c>
      <c r="C240" s="115" t="s">
        <v>376</v>
      </c>
      <c r="D240" s="113"/>
      <c r="E240" s="114"/>
      <c r="F240" s="114"/>
      <c r="G240" s="114"/>
      <c r="H240" s="113"/>
      <c r="I240" s="109"/>
      <c r="J240" s="109"/>
      <c r="K240" s="112">
        <v>1</v>
      </c>
      <c r="L240" s="112">
        <v>250</v>
      </c>
      <c r="M240" s="111">
        <v>250</v>
      </c>
      <c r="N240" s="112">
        <v>1</v>
      </c>
      <c r="O240" s="112">
        <v>1</v>
      </c>
      <c r="P240" s="109"/>
      <c r="Q240" s="109"/>
      <c r="R240" s="109"/>
      <c r="S240" s="109"/>
      <c r="T240" s="110"/>
      <c r="U240" s="109"/>
      <c r="V240" s="110">
        <v>1</v>
      </c>
      <c r="W240" s="110"/>
      <c r="X240" s="109" t="s">
        <v>60</v>
      </c>
      <c r="Y240" s="129">
        <v>1</v>
      </c>
      <c r="Z240" s="128">
        <v>200</v>
      </c>
      <c r="AA240" s="84">
        <f>Y240*Z240</f>
        <v>200</v>
      </c>
      <c r="AB240" s="109" t="s">
        <v>20</v>
      </c>
      <c r="AC240" s="152" t="s">
        <v>6179</v>
      </c>
      <c r="AD240" s="83" t="s">
        <v>0</v>
      </c>
    </row>
    <row r="241" spans="1:30" ht="30" x14ac:dyDescent="0.25">
      <c r="A241" s="58">
        <v>238</v>
      </c>
      <c r="B241" s="116" t="s">
        <v>375</v>
      </c>
      <c r="C241" s="87" t="s">
        <v>374</v>
      </c>
      <c r="D241" s="113"/>
      <c r="E241" s="114"/>
      <c r="F241" s="114"/>
      <c r="G241" s="114"/>
      <c r="H241" s="113"/>
      <c r="I241" s="109"/>
      <c r="J241" s="109"/>
      <c r="K241" s="112">
        <v>1</v>
      </c>
      <c r="L241" s="112">
        <v>200</v>
      </c>
      <c r="M241" s="111">
        <v>200</v>
      </c>
      <c r="N241" s="112">
        <v>1</v>
      </c>
      <c r="O241" s="112">
        <v>1</v>
      </c>
      <c r="P241" s="109"/>
      <c r="Q241" s="109"/>
      <c r="R241" s="109"/>
      <c r="S241" s="109"/>
      <c r="T241" s="110"/>
      <c r="U241" s="109"/>
      <c r="V241" s="127"/>
      <c r="W241" s="127"/>
      <c r="X241" s="109"/>
      <c r="Y241" s="109"/>
      <c r="Z241" s="109"/>
      <c r="AA241" s="84"/>
      <c r="AB241" s="109" t="s">
        <v>20</v>
      </c>
      <c r="AC241" s="152" t="s">
        <v>6179</v>
      </c>
      <c r="AD241" s="83" t="s">
        <v>7</v>
      </c>
    </row>
    <row r="242" spans="1:30" ht="45" x14ac:dyDescent="0.25">
      <c r="A242" s="58">
        <v>239</v>
      </c>
      <c r="B242" s="116" t="s">
        <v>373</v>
      </c>
      <c r="C242" s="87" t="s">
        <v>372</v>
      </c>
      <c r="D242" s="113"/>
      <c r="E242" s="114"/>
      <c r="F242" s="114"/>
      <c r="G242" s="114"/>
      <c r="H242" s="113"/>
      <c r="I242" s="109"/>
      <c r="J242" s="109"/>
      <c r="K242" s="112">
        <v>1</v>
      </c>
      <c r="L242" s="112">
        <v>100</v>
      </c>
      <c r="M242" s="111">
        <v>100</v>
      </c>
      <c r="N242" s="112">
        <v>1</v>
      </c>
      <c r="O242" s="112">
        <v>1</v>
      </c>
      <c r="P242" s="109"/>
      <c r="Q242" s="109"/>
      <c r="R242" s="109"/>
      <c r="S242" s="109"/>
      <c r="T242" s="110"/>
      <c r="U242" s="109"/>
      <c r="V242" s="110">
        <v>1</v>
      </c>
      <c r="W242" s="110"/>
      <c r="X242" s="109" t="s">
        <v>60</v>
      </c>
      <c r="Y242" s="109">
        <v>1</v>
      </c>
      <c r="Z242" s="109">
        <v>62.5</v>
      </c>
      <c r="AA242" s="84">
        <f>Y242*Z242</f>
        <v>62.5</v>
      </c>
      <c r="AB242" s="109" t="s">
        <v>20</v>
      </c>
      <c r="AC242" s="152" t="s">
        <v>6179</v>
      </c>
      <c r="AD242" s="83" t="s">
        <v>11</v>
      </c>
    </row>
    <row r="243" spans="1:30" ht="45" x14ac:dyDescent="0.25">
      <c r="A243" s="58">
        <v>240</v>
      </c>
      <c r="B243" s="116" t="s">
        <v>371</v>
      </c>
      <c r="C243" s="115" t="s">
        <v>370</v>
      </c>
      <c r="D243" s="113"/>
      <c r="E243" s="114"/>
      <c r="F243" s="114"/>
      <c r="G243" s="114"/>
      <c r="H243" s="113"/>
      <c r="I243" s="109"/>
      <c r="J243" s="109"/>
      <c r="K243" s="112">
        <v>1</v>
      </c>
      <c r="L243" s="112" t="s">
        <v>369</v>
      </c>
      <c r="M243" s="111">
        <v>4000</v>
      </c>
      <c r="N243" s="112"/>
      <c r="O243" s="112"/>
      <c r="P243" s="109"/>
      <c r="Q243" s="109"/>
      <c r="R243" s="109"/>
      <c r="S243" s="109"/>
      <c r="T243" s="110"/>
      <c r="U243" s="109"/>
      <c r="V243" s="110"/>
      <c r="W243" s="110"/>
      <c r="X243" s="109"/>
      <c r="Y243" s="109"/>
      <c r="Z243" s="109"/>
      <c r="AA243" s="84"/>
      <c r="AB243" s="109" t="s">
        <v>20</v>
      </c>
      <c r="AC243" s="152" t="s">
        <v>6179</v>
      </c>
      <c r="AD243" s="83" t="s">
        <v>97</v>
      </c>
    </row>
    <row r="244" spans="1:30" ht="45" x14ac:dyDescent="0.25">
      <c r="A244" s="58">
        <v>241</v>
      </c>
      <c r="B244" s="116" t="s">
        <v>368</v>
      </c>
      <c r="C244" s="115" t="s">
        <v>367</v>
      </c>
      <c r="D244" s="113"/>
      <c r="E244" s="114"/>
      <c r="F244" s="114"/>
      <c r="G244" s="114"/>
      <c r="H244" s="113"/>
      <c r="I244" s="109"/>
      <c r="J244" s="109"/>
      <c r="K244" s="112">
        <v>1</v>
      </c>
      <c r="L244" s="112">
        <v>100</v>
      </c>
      <c r="M244" s="111">
        <v>100</v>
      </c>
      <c r="N244" s="112">
        <v>1</v>
      </c>
      <c r="O244" s="112">
        <v>1</v>
      </c>
      <c r="P244" s="109"/>
      <c r="Q244" s="109"/>
      <c r="R244" s="109"/>
      <c r="S244" s="109"/>
      <c r="T244" s="110"/>
      <c r="U244" s="109"/>
      <c r="V244" s="110"/>
      <c r="W244" s="110"/>
      <c r="X244" s="109" t="s">
        <v>60</v>
      </c>
      <c r="Y244" s="109">
        <v>1</v>
      </c>
      <c r="Z244" s="109">
        <v>82.5</v>
      </c>
      <c r="AA244" s="84">
        <f>Y244*Z244</f>
        <v>82.5</v>
      </c>
      <c r="AB244" s="109" t="s">
        <v>20</v>
      </c>
      <c r="AC244" s="152" t="s">
        <v>6179</v>
      </c>
      <c r="AD244" s="83" t="s">
        <v>73</v>
      </c>
    </row>
    <row r="245" spans="1:30" ht="45" x14ac:dyDescent="0.25">
      <c r="A245" s="58">
        <v>242</v>
      </c>
      <c r="B245" s="116" t="s">
        <v>366</v>
      </c>
      <c r="C245" s="115" t="s">
        <v>365</v>
      </c>
      <c r="D245" s="113"/>
      <c r="E245" s="114"/>
      <c r="F245" s="114"/>
      <c r="G245" s="114"/>
      <c r="H245" s="113"/>
      <c r="I245" s="109"/>
      <c r="J245" s="109"/>
      <c r="K245" s="112">
        <v>1</v>
      </c>
      <c r="L245" s="112">
        <v>500</v>
      </c>
      <c r="M245" s="111">
        <v>500</v>
      </c>
      <c r="N245" s="112">
        <v>1</v>
      </c>
      <c r="O245" s="112">
        <v>1</v>
      </c>
      <c r="P245" s="109"/>
      <c r="Q245" s="109"/>
      <c r="R245" s="109"/>
      <c r="S245" s="109"/>
      <c r="T245" s="110"/>
      <c r="U245" s="109"/>
      <c r="V245" s="110"/>
      <c r="W245" s="110"/>
      <c r="X245" s="109"/>
      <c r="Y245" s="109"/>
      <c r="Z245" s="109"/>
      <c r="AA245" s="84"/>
      <c r="AB245" s="109" t="s">
        <v>20</v>
      </c>
      <c r="AC245" s="152" t="s">
        <v>6179</v>
      </c>
      <c r="AD245" s="83" t="s">
        <v>11</v>
      </c>
    </row>
    <row r="246" spans="1:30" ht="45" x14ac:dyDescent="0.25">
      <c r="A246" s="58">
        <v>243</v>
      </c>
      <c r="B246" s="116" t="s">
        <v>364</v>
      </c>
      <c r="C246" s="115" t="s">
        <v>363</v>
      </c>
      <c r="D246" s="113"/>
      <c r="E246" s="114"/>
      <c r="F246" s="114"/>
      <c r="G246" s="114"/>
      <c r="H246" s="113"/>
      <c r="I246" s="109"/>
      <c r="J246" s="109"/>
      <c r="K246" s="112">
        <v>1</v>
      </c>
      <c r="L246" s="112">
        <v>250</v>
      </c>
      <c r="M246" s="111">
        <v>250</v>
      </c>
      <c r="N246" s="112">
        <v>1</v>
      </c>
      <c r="O246" s="112">
        <v>1</v>
      </c>
      <c r="P246" s="109"/>
      <c r="Q246" s="109"/>
      <c r="R246" s="109"/>
      <c r="S246" s="109"/>
      <c r="T246" s="110"/>
      <c r="U246" s="109"/>
      <c r="V246" s="110"/>
      <c r="W246" s="110"/>
      <c r="X246" s="109"/>
      <c r="Y246" s="109"/>
      <c r="Z246" s="109"/>
      <c r="AA246" s="84"/>
      <c r="AB246" s="109" t="s">
        <v>20</v>
      </c>
      <c r="AC246" s="152" t="s">
        <v>6179</v>
      </c>
      <c r="AD246" s="83" t="s">
        <v>66</v>
      </c>
    </row>
    <row r="247" spans="1:30" ht="45" x14ac:dyDescent="0.25">
      <c r="A247" s="58">
        <v>244</v>
      </c>
      <c r="B247" s="116" t="s">
        <v>362</v>
      </c>
      <c r="C247" s="115" t="s">
        <v>361</v>
      </c>
      <c r="D247" s="113"/>
      <c r="E247" s="114"/>
      <c r="F247" s="114"/>
      <c r="G247" s="114"/>
      <c r="H247" s="113"/>
      <c r="I247" s="109"/>
      <c r="J247" s="109"/>
      <c r="K247" s="112">
        <v>1</v>
      </c>
      <c r="L247" s="112">
        <v>160</v>
      </c>
      <c r="M247" s="111">
        <v>160</v>
      </c>
      <c r="N247" s="112">
        <v>1</v>
      </c>
      <c r="O247" s="112">
        <v>1</v>
      </c>
      <c r="P247" s="109"/>
      <c r="Q247" s="109"/>
      <c r="R247" s="109"/>
      <c r="S247" s="109"/>
      <c r="T247" s="110"/>
      <c r="U247" s="109"/>
      <c r="V247" s="110"/>
      <c r="W247" s="110"/>
      <c r="X247" s="109"/>
      <c r="Y247" s="109"/>
      <c r="Z247" s="109"/>
      <c r="AA247" s="84"/>
      <c r="AB247" s="109" t="s">
        <v>20</v>
      </c>
      <c r="AC247" s="152" t="s">
        <v>6179</v>
      </c>
      <c r="AD247" s="83" t="s">
        <v>81</v>
      </c>
    </row>
    <row r="248" spans="1:30" ht="45" x14ac:dyDescent="0.25">
      <c r="A248" s="58">
        <v>245</v>
      </c>
      <c r="B248" s="116" t="s">
        <v>360</v>
      </c>
      <c r="C248" s="115" t="s">
        <v>359</v>
      </c>
      <c r="D248" s="113"/>
      <c r="E248" s="114"/>
      <c r="F248" s="114"/>
      <c r="G248" s="114"/>
      <c r="H248" s="113"/>
      <c r="I248" s="109"/>
      <c r="J248" s="109"/>
      <c r="K248" s="112">
        <v>1</v>
      </c>
      <c r="L248" s="112">
        <v>250</v>
      </c>
      <c r="M248" s="111">
        <v>250</v>
      </c>
      <c r="N248" s="112">
        <v>1</v>
      </c>
      <c r="O248" s="112">
        <v>1</v>
      </c>
      <c r="P248" s="109"/>
      <c r="Q248" s="109"/>
      <c r="R248" s="109"/>
      <c r="S248" s="109"/>
      <c r="T248" s="110"/>
      <c r="U248" s="109"/>
      <c r="V248" s="110">
        <v>1</v>
      </c>
      <c r="W248" s="110"/>
      <c r="X248" s="109" t="s">
        <v>60</v>
      </c>
      <c r="Y248" s="109">
        <v>1</v>
      </c>
      <c r="Z248" s="109">
        <v>200</v>
      </c>
      <c r="AA248" s="84">
        <f>Y248*Z248</f>
        <v>200</v>
      </c>
      <c r="AB248" s="109" t="s">
        <v>20</v>
      </c>
      <c r="AC248" s="152" t="s">
        <v>6179</v>
      </c>
      <c r="AD248" s="83" t="s">
        <v>7</v>
      </c>
    </row>
    <row r="249" spans="1:30" ht="90" x14ac:dyDescent="0.25">
      <c r="A249" s="58">
        <v>246</v>
      </c>
      <c r="B249" s="116" t="s">
        <v>358</v>
      </c>
      <c r="C249" s="115" t="s">
        <v>357</v>
      </c>
      <c r="D249" s="125" t="s">
        <v>1</v>
      </c>
      <c r="E249" s="126" t="s">
        <v>226</v>
      </c>
      <c r="F249" s="126">
        <v>1</v>
      </c>
      <c r="G249" s="126">
        <v>2000</v>
      </c>
      <c r="H249" s="125">
        <v>2000</v>
      </c>
      <c r="I249" s="109"/>
      <c r="J249" s="109"/>
      <c r="K249" s="112"/>
      <c r="L249" s="112"/>
      <c r="M249" s="111"/>
      <c r="N249" s="112"/>
      <c r="O249" s="112"/>
      <c r="P249" s="109"/>
      <c r="Q249" s="109"/>
      <c r="R249" s="109"/>
      <c r="S249" s="109"/>
      <c r="T249" s="110"/>
      <c r="U249" s="109"/>
      <c r="V249" s="110"/>
      <c r="W249" s="110"/>
      <c r="X249" s="109"/>
      <c r="Y249" s="109"/>
      <c r="Z249" s="109"/>
      <c r="AA249" s="84"/>
      <c r="AB249" s="109" t="s">
        <v>1</v>
      </c>
      <c r="AC249" s="152" t="s">
        <v>6179</v>
      </c>
      <c r="AD249" s="83" t="s">
        <v>81</v>
      </c>
    </row>
    <row r="250" spans="1:30" ht="31.5" x14ac:dyDescent="0.25">
      <c r="A250" s="58">
        <v>247</v>
      </c>
      <c r="B250" s="116" t="s">
        <v>356</v>
      </c>
      <c r="C250" s="115" t="s">
        <v>355</v>
      </c>
      <c r="D250" s="113"/>
      <c r="E250" s="114"/>
      <c r="F250" s="114"/>
      <c r="G250" s="114"/>
      <c r="H250" s="113"/>
      <c r="I250" s="109"/>
      <c r="J250" s="109"/>
      <c r="K250" s="112">
        <v>1</v>
      </c>
      <c r="L250" s="112" t="s">
        <v>354</v>
      </c>
      <c r="M250" s="111">
        <v>10000</v>
      </c>
      <c r="N250" s="110"/>
      <c r="O250" s="110"/>
      <c r="P250" s="109"/>
      <c r="Q250" s="109"/>
      <c r="R250" s="109"/>
      <c r="S250" s="109"/>
      <c r="T250" s="110"/>
      <c r="U250" s="109"/>
      <c r="V250" s="110"/>
      <c r="W250" s="110"/>
      <c r="X250" s="109" t="s">
        <v>60</v>
      </c>
      <c r="Y250" s="109">
        <v>1</v>
      </c>
      <c r="Z250" s="109">
        <v>500</v>
      </c>
      <c r="AA250" s="84">
        <f t="shared" ref="AA250:AA255" si="10">Y250*Z250</f>
        <v>500</v>
      </c>
      <c r="AB250" s="109" t="s">
        <v>20</v>
      </c>
      <c r="AC250" s="152" t="s">
        <v>6179</v>
      </c>
      <c r="AD250" s="83" t="s">
        <v>66</v>
      </c>
    </row>
    <row r="251" spans="1:30" ht="15.75" x14ac:dyDescent="0.25">
      <c r="A251" s="58">
        <v>248</v>
      </c>
      <c r="B251" s="116"/>
      <c r="C251" s="115"/>
      <c r="D251" s="113"/>
      <c r="E251" s="114"/>
      <c r="F251" s="114"/>
      <c r="G251" s="114"/>
      <c r="H251" s="113"/>
      <c r="I251" s="109"/>
      <c r="J251" s="109"/>
      <c r="K251" s="112"/>
      <c r="L251" s="112"/>
      <c r="M251" s="111"/>
      <c r="N251" s="110"/>
      <c r="O251" s="110"/>
      <c r="P251" s="109"/>
      <c r="Q251" s="109"/>
      <c r="R251" s="109"/>
      <c r="S251" s="109"/>
      <c r="T251" s="110"/>
      <c r="U251" s="109"/>
      <c r="V251" s="110"/>
      <c r="W251" s="110"/>
      <c r="X251" s="109" t="s">
        <v>60</v>
      </c>
      <c r="Y251" s="109">
        <v>1</v>
      </c>
      <c r="Z251" s="109">
        <v>500</v>
      </c>
      <c r="AA251" s="84">
        <f t="shared" si="10"/>
        <v>500</v>
      </c>
      <c r="AB251" s="109" t="s">
        <v>20</v>
      </c>
      <c r="AC251" s="152" t="s">
        <v>6179</v>
      </c>
      <c r="AD251" s="83" t="s">
        <v>66</v>
      </c>
    </row>
    <row r="252" spans="1:30" ht="15.75" x14ac:dyDescent="0.25">
      <c r="A252" s="58">
        <v>249</v>
      </c>
      <c r="B252" s="116"/>
      <c r="C252" s="115"/>
      <c r="D252" s="113"/>
      <c r="E252" s="114"/>
      <c r="F252" s="114"/>
      <c r="G252" s="114"/>
      <c r="H252" s="113"/>
      <c r="I252" s="109"/>
      <c r="J252" s="109"/>
      <c r="K252" s="112"/>
      <c r="L252" s="112"/>
      <c r="M252" s="111"/>
      <c r="N252" s="110"/>
      <c r="O252" s="110"/>
      <c r="P252" s="109"/>
      <c r="Q252" s="109"/>
      <c r="R252" s="109"/>
      <c r="S252" s="109"/>
      <c r="T252" s="110"/>
      <c r="U252" s="109"/>
      <c r="V252" s="110"/>
      <c r="W252" s="110"/>
      <c r="X252" s="109" t="s">
        <v>60</v>
      </c>
      <c r="Y252" s="109">
        <v>1</v>
      </c>
      <c r="Z252" s="109">
        <v>500</v>
      </c>
      <c r="AA252" s="84">
        <f t="shared" si="10"/>
        <v>500</v>
      </c>
      <c r="AB252" s="109" t="s">
        <v>20</v>
      </c>
      <c r="AC252" s="152" t="s">
        <v>6179</v>
      </c>
      <c r="AD252" s="83" t="s">
        <v>66</v>
      </c>
    </row>
    <row r="253" spans="1:30" ht="15.75" x14ac:dyDescent="0.25">
      <c r="A253" s="58">
        <v>250</v>
      </c>
      <c r="B253" s="116"/>
      <c r="C253" s="115"/>
      <c r="D253" s="113"/>
      <c r="E253" s="114"/>
      <c r="F253" s="114"/>
      <c r="G253" s="114"/>
      <c r="H253" s="113"/>
      <c r="I253" s="109"/>
      <c r="J253" s="109"/>
      <c r="K253" s="112"/>
      <c r="L253" s="112"/>
      <c r="M253" s="111"/>
      <c r="N253" s="110"/>
      <c r="O253" s="110"/>
      <c r="P253" s="109"/>
      <c r="Q253" s="109"/>
      <c r="R253" s="109"/>
      <c r="S253" s="109"/>
      <c r="T253" s="110"/>
      <c r="U253" s="109"/>
      <c r="V253" s="110"/>
      <c r="W253" s="110"/>
      <c r="X253" s="109" t="s">
        <v>60</v>
      </c>
      <c r="Y253" s="109">
        <v>1</v>
      </c>
      <c r="Z253" s="109">
        <v>250</v>
      </c>
      <c r="AA253" s="84">
        <f t="shared" si="10"/>
        <v>250</v>
      </c>
      <c r="AB253" s="109" t="s">
        <v>20</v>
      </c>
      <c r="AC253" s="152" t="s">
        <v>6179</v>
      </c>
      <c r="AD253" s="83" t="s">
        <v>66</v>
      </c>
    </row>
    <row r="254" spans="1:30" ht="15.75" x14ac:dyDescent="0.25">
      <c r="A254" s="58">
        <v>251</v>
      </c>
      <c r="B254" s="124"/>
      <c r="C254" s="123"/>
      <c r="D254" s="121"/>
      <c r="E254" s="122"/>
      <c r="F254" s="122"/>
      <c r="G254" s="122"/>
      <c r="H254" s="121"/>
      <c r="I254" s="117"/>
      <c r="J254" s="117"/>
      <c r="K254" s="120"/>
      <c r="L254" s="120"/>
      <c r="M254" s="119"/>
      <c r="N254" s="118"/>
      <c r="O254" s="118"/>
      <c r="P254" s="117"/>
      <c r="Q254" s="117"/>
      <c r="R254" s="117"/>
      <c r="S254" s="117"/>
      <c r="T254" s="118"/>
      <c r="U254" s="117"/>
      <c r="V254" s="118"/>
      <c r="W254" s="118"/>
      <c r="X254" s="117" t="s">
        <v>60</v>
      </c>
      <c r="Y254" s="117">
        <v>1</v>
      </c>
      <c r="Z254" s="117">
        <v>140</v>
      </c>
      <c r="AA254" s="84">
        <f t="shared" si="10"/>
        <v>140</v>
      </c>
      <c r="AB254" s="117" t="s">
        <v>20</v>
      </c>
      <c r="AC254" s="152" t="s">
        <v>6179</v>
      </c>
      <c r="AD254" s="83" t="s">
        <v>66</v>
      </c>
    </row>
    <row r="255" spans="1:30" ht="31.5" customHeight="1" x14ac:dyDescent="0.25">
      <c r="A255" s="58">
        <v>252</v>
      </c>
      <c r="B255" s="116" t="s">
        <v>353</v>
      </c>
      <c r="C255" s="115" t="s">
        <v>352</v>
      </c>
      <c r="D255" s="113"/>
      <c r="E255" s="114"/>
      <c r="F255" s="114"/>
      <c r="G255" s="114"/>
      <c r="H255" s="113"/>
      <c r="I255" s="109"/>
      <c r="J255" s="109"/>
      <c r="K255" s="112"/>
      <c r="L255" s="112"/>
      <c r="M255" s="111"/>
      <c r="N255" s="110"/>
      <c r="O255" s="110"/>
      <c r="P255" s="109"/>
      <c r="Q255" s="109"/>
      <c r="R255" s="109" t="s">
        <v>21</v>
      </c>
      <c r="S255" s="109">
        <v>1</v>
      </c>
      <c r="T255" s="110"/>
      <c r="U255" s="109"/>
      <c r="V255" s="110"/>
      <c r="W255" s="110"/>
      <c r="X255" s="109" t="s">
        <v>60</v>
      </c>
      <c r="Y255" s="109">
        <v>1</v>
      </c>
      <c r="Z255" s="109">
        <v>40</v>
      </c>
      <c r="AA255" s="84">
        <f t="shared" si="10"/>
        <v>40</v>
      </c>
      <c r="AB255" s="109" t="s">
        <v>20</v>
      </c>
      <c r="AC255" s="152" t="s">
        <v>6179</v>
      </c>
      <c r="AD255" s="83" t="s">
        <v>0</v>
      </c>
    </row>
    <row r="256" spans="1:30" ht="25.5" customHeight="1" x14ac:dyDescent="0.25">
      <c r="A256" s="58">
        <v>253</v>
      </c>
      <c r="B256" s="116" t="s">
        <v>351</v>
      </c>
      <c r="C256" s="115" t="s">
        <v>350</v>
      </c>
      <c r="D256" s="113"/>
      <c r="E256" s="114"/>
      <c r="F256" s="114"/>
      <c r="G256" s="114"/>
      <c r="H256" s="113"/>
      <c r="I256" s="109"/>
      <c r="J256" s="109"/>
      <c r="K256" s="112"/>
      <c r="L256" s="112"/>
      <c r="M256" s="111"/>
      <c r="N256" s="110"/>
      <c r="O256" s="110"/>
      <c r="P256" s="109"/>
      <c r="Q256" s="109"/>
      <c r="R256" s="109" t="s">
        <v>21</v>
      </c>
      <c r="S256" s="109">
        <v>1</v>
      </c>
      <c r="T256" s="110"/>
      <c r="U256" s="109"/>
      <c r="V256" s="110"/>
      <c r="W256" s="110"/>
      <c r="X256" s="109"/>
      <c r="Y256" s="109"/>
      <c r="Z256" s="109"/>
      <c r="AA256" s="84"/>
      <c r="AB256" s="109" t="s">
        <v>20</v>
      </c>
      <c r="AC256" s="152" t="s">
        <v>6179</v>
      </c>
      <c r="AD256" s="83"/>
    </row>
    <row r="257" spans="1:30" ht="60" x14ac:dyDescent="0.25">
      <c r="A257" s="58">
        <v>254</v>
      </c>
      <c r="B257" s="107" t="s">
        <v>349</v>
      </c>
      <c r="C257" s="106" t="s">
        <v>348</v>
      </c>
      <c r="D257" s="105"/>
      <c r="E257" s="102"/>
      <c r="F257" s="102"/>
      <c r="G257" s="104"/>
      <c r="H257" s="104"/>
      <c r="I257" s="104"/>
      <c r="J257" s="104"/>
      <c r="K257" s="104">
        <v>1</v>
      </c>
      <c r="L257" s="102" t="s">
        <v>345</v>
      </c>
      <c r="M257" s="102">
        <v>4500</v>
      </c>
      <c r="N257" s="102"/>
      <c r="O257" s="102"/>
      <c r="P257" s="104"/>
      <c r="Q257" s="104"/>
      <c r="R257" s="103"/>
      <c r="S257" s="103"/>
      <c r="T257" s="103"/>
      <c r="U257" s="103"/>
      <c r="V257" s="102"/>
      <c r="W257" s="102"/>
      <c r="X257" s="102"/>
      <c r="Y257" s="102"/>
      <c r="Z257" s="102"/>
      <c r="AA257" s="102"/>
      <c r="AB257" s="36" t="s">
        <v>20</v>
      </c>
      <c r="AC257" s="35" t="s">
        <v>6180</v>
      </c>
      <c r="AD257" s="101" t="s">
        <v>66</v>
      </c>
    </row>
    <row r="258" spans="1:30" ht="60" x14ac:dyDescent="0.25">
      <c r="A258" s="58">
        <v>255</v>
      </c>
      <c r="B258" s="90" t="s">
        <v>347</v>
      </c>
      <c r="C258" s="87" t="s">
        <v>346</v>
      </c>
      <c r="D258" s="100"/>
      <c r="E258" s="84"/>
      <c r="F258" s="84"/>
      <c r="G258" s="97"/>
      <c r="H258" s="97"/>
      <c r="I258" s="97"/>
      <c r="J258" s="97"/>
      <c r="K258" s="97">
        <v>1</v>
      </c>
      <c r="L258" s="84" t="s">
        <v>345</v>
      </c>
      <c r="M258" s="84">
        <v>4500</v>
      </c>
      <c r="N258" s="84"/>
      <c r="O258" s="84"/>
      <c r="P258" s="97"/>
      <c r="Q258" s="97"/>
      <c r="R258" s="96"/>
      <c r="S258" s="96"/>
      <c r="T258" s="96"/>
      <c r="U258" s="96"/>
      <c r="V258" s="84"/>
      <c r="W258" s="84"/>
      <c r="X258" s="84"/>
      <c r="Y258" s="84"/>
      <c r="Z258" s="84"/>
      <c r="AA258" s="84"/>
      <c r="AB258" s="6" t="s">
        <v>20</v>
      </c>
      <c r="AC258" s="15" t="s">
        <v>6180</v>
      </c>
      <c r="AD258" s="83" t="s">
        <v>66</v>
      </c>
    </row>
    <row r="259" spans="1:30" ht="45" x14ac:dyDescent="0.25">
      <c r="A259" s="58">
        <v>256</v>
      </c>
      <c r="B259" s="90" t="s">
        <v>344</v>
      </c>
      <c r="C259" s="87" t="s">
        <v>343</v>
      </c>
      <c r="D259" s="100"/>
      <c r="E259" s="84"/>
      <c r="F259" s="84"/>
      <c r="G259" s="97"/>
      <c r="H259" s="97"/>
      <c r="I259" s="97"/>
      <c r="J259" s="97"/>
      <c r="K259" s="97">
        <v>1</v>
      </c>
      <c r="L259" s="84" t="s">
        <v>342</v>
      </c>
      <c r="M259" s="84">
        <v>5000</v>
      </c>
      <c r="N259" s="84"/>
      <c r="O259" s="84"/>
      <c r="P259" s="97"/>
      <c r="Q259" s="97"/>
      <c r="R259" s="96"/>
      <c r="S259" s="96"/>
      <c r="T259" s="96"/>
      <c r="U259" s="96"/>
      <c r="V259" s="84"/>
      <c r="W259" s="84"/>
      <c r="X259" s="84" t="s">
        <v>60</v>
      </c>
      <c r="Y259" s="84">
        <v>1</v>
      </c>
      <c r="Z259" s="84">
        <v>125</v>
      </c>
      <c r="AA259" s="84">
        <f>Y259*Z259</f>
        <v>125</v>
      </c>
      <c r="AB259" s="6" t="s">
        <v>20</v>
      </c>
      <c r="AC259" s="35" t="s">
        <v>6180</v>
      </c>
      <c r="AD259" s="83" t="s">
        <v>24</v>
      </c>
    </row>
    <row r="260" spans="1:30" ht="45" x14ac:dyDescent="0.25">
      <c r="A260" s="58">
        <v>257</v>
      </c>
      <c r="B260" s="90" t="s">
        <v>341</v>
      </c>
      <c r="C260" s="87" t="s">
        <v>340</v>
      </c>
      <c r="D260" s="100"/>
      <c r="E260" s="84"/>
      <c r="F260" s="84"/>
      <c r="G260" s="97"/>
      <c r="H260" s="97"/>
      <c r="I260" s="97"/>
      <c r="J260" s="97"/>
      <c r="K260" s="97">
        <v>1</v>
      </c>
      <c r="L260" s="84" t="s">
        <v>339</v>
      </c>
      <c r="M260" s="84">
        <v>4000</v>
      </c>
      <c r="N260" s="84"/>
      <c r="O260" s="84"/>
      <c r="P260" s="97"/>
      <c r="Q260" s="97"/>
      <c r="R260" s="96"/>
      <c r="S260" s="96"/>
      <c r="T260" s="96"/>
      <c r="U260" s="96"/>
      <c r="V260" s="84"/>
      <c r="W260" s="84"/>
      <c r="X260" s="84" t="s">
        <v>60</v>
      </c>
      <c r="Y260" s="84">
        <v>1</v>
      </c>
      <c r="Z260" s="84">
        <v>40</v>
      </c>
      <c r="AA260" s="84">
        <f>Y260*Z260</f>
        <v>40</v>
      </c>
      <c r="AB260" s="6" t="s">
        <v>20</v>
      </c>
      <c r="AC260" s="15" t="s">
        <v>6180</v>
      </c>
      <c r="AD260" s="93" t="s">
        <v>97</v>
      </c>
    </row>
    <row r="261" spans="1:30" ht="30" x14ac:dyDescent="0.25">
      <c r="A261" s="58">
        <v>258</v>
      </c>
      <c r="B261" s="90" t="s">
        <v>338</v>
      </c>
      <c r="C261" s="87" t="s">
        <v>337</v>
      </c>
      <c r="D261" s="100"/>
      <c r="E261" s="84"/>
      <c r="F261" s="84"/>
      <c r="G261" s="97"/>
      <c r="H261" s="97"/>
      <c r="I261" s="97"/>
      <c r="J261" s="97"/>
      <c r="K261" s="97">
        <v>1</v>
      </c>
      <c r="L261" s="84" t="s">
        <v>334</v>
      </c>
      <c r="M261" s="84">
        <v>250</v>
      </c>
      <c r="N261" s="84">
        <v>1</v>
      </c>
      <c r="O261" s="84">
        <v>1</v>
      </c>
      <c r="P261" s="97"/>
      <c r="Q261" s="97"/>
      <c r="R261" s="96"/>
      <c r="S261" s="96"/>
      <c r="T261" s="96"/>
      <c r="U261" s="96"/>
      <c r="V261" s="84"/>
      <c r="W261" s="84"/>
      <c r="X261" s="84" t="s">
        <v>60</v>
      </c>
      <c r="Y261" s="84">
        <v>1</v>
      </c>
      <c r="Z261" s="84">
        <v>125</v>
      </c>
      <c r="AA261" s="84">
        <f>Y261*Z261</f>
        <v>125</v>
      </c>
      <c r="AB261" s="6" t="s">
        <v>20</v>
      </c>
      <c r="AC261" s="35" t="s">
        <v>6180</v>
      </c>
      <c r="AD261" s="93" t="s">
        <v>81</v>
      </c>
    </row>
    <row r="262" spans="1:30" ht="15.75" x14ac:dyDescent="0.25">
      <c r="A262" s="58">
        <v>259</v>
      </c>
      <c r="B262" s="90" t="s">
        <v>336</v>
      </c>
      <c r="C262" s="87" t="s">
        <v>335</v>
      </c>
      <c r="D262" s="100"/>
      <c r="E262" s="84"/>
      <c r="F262" s="84"/>
      <c r="G262" s="97"/>
      <c r="H262" s="97"/>
      <c r="I262" s="97"/>
      <c r="J262" s="97"/>
      <c r="K262" s="97">
        <v>1</v>
      </c>
      <c r="L262" s="84" t="s">
        <v>334</v>
      </c>
      <c r="M262" s="84">
        <v>250</v>
      </c>
      <c r="N262" s="84">
        <v>1</v>
      </c>
      <c r="O262" s="84">
        <v>1</v>
      </c>
      <c r="P262" s="97"/>
      <c r="Q262" s="97"/>
      <c r="R262" s="96"/>
      <c r="S262" s="96"/>
      <c r="T262" s="96"/>
      <c r="U262" s="96"/>
      <c r="V262" s="84"/>
      <c r="W262" s="84"/>
      <c r="X262" s="84"/>
      <c r="Y262" s="84"/>
      <c r="Z262" s="84"/>
      <c r="AA262" s="84"/>
      <c r="AB262" s="6" t="s">
        <v>20</v>
      </c>
      <c r="AC262" s="15" t="s">
        <v>6180</v>
      </c>
      <c r="AD262" s="93" t="s">
        <v>97</v>
      </c>
    </row>
    <row r="263" spans="1:30" ht="30" x14ac:dyDescent="0.25">
      <c r="A263" s="58">
        <v>260</v>
      </c>
      <c r="B263" s="90" t="s">
        <v>333</v>
      </c>
      <c r="C263" s="87" t="s">
        <v>332</v>
      </c>
      <c r="D263" s="100"/>
      <c r="E263" s="84"/>
      <c r="F263" s="84"/>
      <c r="G263" s="97"/>
      <c r="H263" s="97"/>
      <c r="I263" s="97"/>
      <c r="J263" s="97"/>
      <c r="K263" s="97">
        <v>1</v>
      </c>
      <c r="L263" s="84" t="s">
        <v>331</v>
      </c>
      <c r="M263" s="84">
        <v>63</v>
      </c>
      <c r="N263" s="84"/>
      <c r="O263" s="84"/>
      <c r="P263" s="97"/>
      <c r="Q263" s="97"/>
      <c r="R263" s="96" t="s">
        <v>21</v>
      </c>
      <c r="S263" s="96">
        <v>1</v>
      </c>
      <c r="T263" s="96"/>
      <c r="U263" s="96"/>
      <c r="V263" s="84"/>
      <c r="W263" s="84"/>
      <c r="X263" s="84" t="s">
        <v>60</v>
      </c>
      <c r="Y263" s="84">
        <v>1</v>
      </c>
      <c r="Z263" s="84">
        <v>40</v>
      </c>
      <c r="AA263" s="84">
        <f t="shared" ref="AA263:AA286" si="11">Y263*Z263</f>
        <v>40</v>
      </c>
      <c r="AB263" s="6" t="s">
        <v>20</v>
      </c>
      <c r="AC263" s="35" t="s">
        <v>6180</v>
      </c>
      <c r="AD263" s="93" t="s">
        <v>89</v>
      </c>
    </row>
    <row r="264" spans="1:30" ht="30" x14ac:dyDescent="0.25">
      <c r="A264" s="58">
        <v>261</v>
      </c>
      <c r="B264" s="90" t="s">
        <v>330</v>
      </c>
      <c r="C264" s="87" t="s">
        <v>329</v>
      </c>
      <c r="D264" s="100"/>
      <c r="E264" s="84"/>
      <c r="F264" s="84"/>
      <c r="G264" s="97"/>
      <c r="H264" s="97"/>
      <c r="I264" s="97"/>
      <c r="J264" s="97"/>
      <c r="K264" s="97"/>
      <c r="L264" s="84"/>
      <c r="M264" s="84"/>
      <c r="N264" s="84"/>
      <c r="O264" s="84"/>
      <c r="P264" s="97"/>
      <c r="Q264" s="97"/>
      <c r="R264" s="96" t="s">
        <v>21</v>
      </c>
      <c r="S264" s="96">
        <v>1</v>
      </c>
      <c r="T264" s="96"/>
      <c r="U264" s="96"/>
      <c r="V264" s="84"/>
      <c r="W264" s="84"/>
      <c r="X264" s="84" t="s">
        <v>60</v>
      </c>
      <c r="Y264" s="84">
        <v>1</v>
      </c>
      <c r="Z264" s="84">
        <v>10</v>
      </c>
      <c r="AA264" s="84">
        <f t="shared" si="11"/>
        <v>10</v>
      </c>
      <c r="AB264" s="6" t="s">
        <v>20</v>
      </c>
      <c r="AC264" s="15" t="s">
        <v>6180</v>
      </c>
      <c r="AD264" s="93" t="s">
        <v>81</v>
      </c>
    </row>
    <row r="265" spans="1:30" ht="30" x14ac:dyDescent="0.25">
      <c r="A265" s="58">
        <v>262</v>
      </c>
      <c r="B265" s="90" t="s">
        <v>328</v>
      </c>
      <c r="C265" s="87" t="s">
        <v>327</v>
      </c>
      <c r="D265" s="100"/>
      <c r="E265" s="84"/>
      <c r="F265" s="84"/>
      <c r="G265" s="97"/>
      <c r="H265" s="97"/>
      <c r="I265" s="97"/>
      <c r="J265" s="97"/>
      <c r="K265" s="97"/>
      <c r="L265" s="84"/>
      <c r="M265" s="84"/>
      <c r="N265" s="84"/>
      <c r="O265" s="84"/>
      <c r="P265" s="97"/>
      <c r="Q265" s="97"/>
      <c r="R265" s="96" t="s">
        <v>21</v>
      </c>
      <c r="S265" s="96">
        <v>1</v>
      </c>
      <c r="T265" s="97"/>
      <c r="U265" s="97"/>
      <c r="V265" s="84"/>
      <c r="W265" s="84"/>
      <c r="X265" s="84" t="s">
        <v>60</v>
      </c>
      <c r="Y265" s="84">
        <v>1</v>
      </c>
      <c r="Z265" s="84">
        <v>10</v>
      </c>
      <c r="AA265" s="84">
        <f t="shared" si="11"/>
        <v>10</v>
      </c>
      <c r="AB265" s="6" t="s">
        <v>20</v>
      </c>
      <c r="AC265" s="35" t="s">
        <v>6180</v>
      </c>
      <c r="AD265" s="93" t="s">
        <v>66</v>
      </c>
    </row>
    <row r="266" spans="1:30" ht="15.75" x14ac:dyDescent="0.25">
      <c r="A266" s="58">
        <v>263</v>
      </c>
      <c r="B266" s="90" t="s">
        <v>326</v>
      </c>
      <c r="C266" s="87" t="s">
        <v>325</v>
      </c>
      <c r="D266" s="100"/>
      <c r="E266" s="84"/>
      <c r="F266" s="84"/>
      <c r="G266" s="97"/>
      <c r="H266" s="97"/>
      <c r="I266" s="97"/>
      <c r="J266" s="97"/>
      <c r="K266" s="97"/>
      <c r="L266" s="84"/>
      <c r="M266" s="84"/>
      <c r="N266" s="84"/>
      <c r="O266" s="84"/>
      <c r="P266" s="97"/>
      <c r="Q266" s="97"/>
      <c r="R266" s="96" t="s">
        <v>21</v>
      </c>
      <c r="S266" s="96">
        <v>1</v>
      </c>
      <c r="T266" s="97"/>
      <c r="U266" s="97"/>
      <c r="V266" s="84"/>
      <c r="W266" s="84"/>
      <c r="X266" s="84" t="s">
        <v>60</v>
      </c>
      <c r="Y266" s="84">
        <v>1</v>
      </c>
      <c r="Z266" s="84">
        <v>75</v>
      </c>
      <c r="AA266" s="84">
        <f t="shared" si="11"/>
        <v>75</v>
      </c>
      <c r="AB266" s="6" t="s">
        <v>20</v>
      </c>
      <c r="AC266" s="15" t="s">
        <v>6180</v>
      </c>
      <c r="AD266" s="93" t="s">
        <v>66</v>
      </c>
    </row>
    <row r="267" spans="1:30" ht="15.75" x14ac:dyDescent="0.25">
      <c r="A267" s="58">
        <v>264</v>
      </c>
      <c r="B267" s="90"/>
      <c r="C267" s="87"/>
      <c r="D267" s="85"/>
      <c r="E267" s="84"/>
      <c r="F267" s="84"/>
      <c r="G267" s="96"/>
      <c r="H267" s="96"/>
      <c r="I267" s="96"/>
      <c r="J267" s="96"/>
      <c r="K267" s="96"/>
      <c r="L267" s="84"/>
      <c r="M267" s="84"/>
      <c r="N267" s="84"/>
      <c r="O267" s="84"/>
      <c r="P267" s="96"/>
      <c r="Q267" s="96"/>
      <c r="R267" s="96"/>
      <c r="S267" s="96"/>
      <c r="T267" s="96"/>
      <c r="U267" s="96"/>
      <c r="V267" s="84"/>
      <c r="W267" s="84"/>
      <c r="X267" s="84" t="s">
        <v>60</v>
      </c>
      <c r="Y267" s="84">
        <v>1</v>
      </c>
      <c r="Z267" s="84">
        <v>75</v>
      </c>
      <c r="AA267" s="84">
        <f t="shared" si="11"/>
        <v>75</v>
      </c>
      <c r="AB267" s="6" t="s">
        <v>20</v>
      </c>
      <c r="AC267" s="35" t="s">
        <v>6180</v>
      </c>
      <c r="AD267" s="93" t="s">
        <v>66</v>
      </c>
    </row>
    <row r="268" spans="1:30" ht="30" x14ac:dyDescent="0.25">
      <c r="A268" s="58">
        <v>265</v>
      </c>
      <c r="B268" s="90" t="s">
        <v>324</v>
      </c>
      <c r="C268" s="87" t="s">
        <v>323</v>
      </c>
      <c r="D268" s="85"/>
      <c r="E268" s="84"/>
      <c r="F268" s="84"/>
      <c r="G268" s="96"/>
      <c r="H268" s="96"/>
      <c r="I268" s="96"/>
      <c r="J268" s="96"/>
      <c r="K268" s="96"/>
      <c r="L268" s="84"/>
      <c r="M268" s="84"/>
      <c r="N268" s="84"/>
      <c r="O268" s="84"/>
      <c r="P268" s="96"/>
      <c r="Q268" s="96"/>
      <c r="R268" s="96" t="s">
        <v>21</v>
      </c>
      <c r="S268" s="96">
        <v>1</v>
      </c>
      <c r="T268" s="96"/>
      <c r="U268" s="96"/>
      <c r="V268" s="84"/>
      <c r="W268" s="84"/>
      <c r="X268" s="84" t="s">
        <v>60</v>
      </c>
      <c r="Y268" s="84">
        <v>1</v>
      </c>
      <c r="Z268" s="84">
        <v>25</v>
      </c>
      <c r="AA268" s="84">
        <f t="shared" si="11"/>
        <v>25</v>
      </c>
      <c r="AB268" s="6" t="s">
        <v>20</v>
      </c>
      <c r="AC268" s="15" t="s">
        <v>6180</v>
      </c>
      <c r="AD268" s="93" t="s">
        <v>66</v>
      </c>
    </row>
    <row r="269" spans="1:30" ht="15.75" x14ac:dyDescent="0.25">
      <c r="A269" s="58">
        <v>266</v>
      </c>
      <c r="B269" s="90"/>
      <c r="C269" s="87"/>
      <c r="D269" s="85"/>
      <c r="E269" s="84"/>
      <c r="F269" s="84"/>
      <c r="G269" s="96"/>
      <c r="H269" s="96"/>
      <c r="I269" s="96"/>
      <c r="J269" s="96"/>
      <c r="K269" s="96"/>
      <c r="L269" s="84"/>
      <c r="M269" s="84"/>
      <c r="N269" s="84"/>
      <c r="O269" s="84"/>
      <c r="P269" s="96"/>
      <c r="Q269" s="96"/>
      <c r="R269" s="96"/>
      <c r="S269" s="96"/>
      <c r="T269" s="96"/>
      <c r="U269" s="96"/>
      <c r="V269" s="84"/>
      <c r="W269" s="84"/>
      <c r="X269" s="84" t="s">
        <v>60</v>
      </c>
      <c r="Y269" s="84">
        <v>1</v>
      </c>
      <c r="Z269" s="84">
        <v>12.5</v>
      </c>
      <c r="AA269" s="84">
        <f t="shared" si="11"/>
        <v>12.5</v>
      </c>
      <c r="AB269" s="6" t="s">
        <v>20</v>
      </c>
      <c r="AC269" s="35" t="s">
        <v>6180</v>
      </c>
      <c r="AD269" s="93" t="s">
        <v>66</v>
      </c>
    </row>
    <row r="270" spans="1:30" ht="30" x14ac:dyDescent="0.25">
      <c r="A270" s="58">
        <v>267</v>
      </c>
      <c r="B270" s="90" t="s">
        <v>322</v>
      </c>
      <c r="C270" s="87" t="s">
        <v>321</v>
      </c>
      <c r="D270" s="85"/>
      <c r="E270" s="84"/>
      <c r="F270" s="84"/>
      <c r="G270" s="96"/>
      <c r="H270" s="96"/>
      <c r="I270" s="96"/>
      <c r="J270" s="96"/>
      <c r="K270" s="96"/>
      <c r="L270" s="84"/>
      <c r="M270" s="84"/>
      <c r="N270" s="84"/>
      <c r="O270" s="84"/>
      <c r="P270" s="96"/>
      <c r="Q270" s="96"/>
      <c r="R270" s="96" t="s">
        <v>21</v>
      </c>
      <c r="S270" s="96">
        <v>1</v>
      </c>
      <c r="T270" s="96"/>
      <c r="U270" s="96"/>
      <c r="V270" s="84"/>
      <c r="W270" s="84"/>
      <c r="X270" s="84" t="s">
        <v>60</v>
      </c>
      <c r="Y270" s="84">
        <v>1</v>
      </c>
      <c r="Z270" s="84">
        <v>10</v>
      </c>
      <c r="AA270" s="84">
        <f t="shared" si="11"/>
        <v>10</v>
      </c>
      <c r="AB270" s="6" t="s">
        <v>20</v>
      </c>
      <c r="AC270" s="15" t="s">
        <v>6180</v>
      </c>
      <c r="AD270" s="93" t="s">
        <v>66</v>
      </c>
    </row>
    <row r="271" spans="1:30" ht="30" x14ac:dyDescent="0.25">
      <c r="A271" s="58">
        <v>268</v>
      </c>
      <c r="B271" s="90" t="s">
        <v>320</v>
      </c>
      <c r="C271" s="87" t="s">
        <v>319</v>
      </c>
      <c r="D271" s="85"/>
      <c r="E271" s="84"/>
      <c r="F271" s="84"/>
      <c r="G271" s="96"/>
      <c r="H271" s="96"/>
      <c r="I271" s="96"/>
      <c r="J271" s="96"/>
      <c r="K271" s="96"/>
      <c r="L271" s="84"/>
      <c r="M271" s="84"/>
      <c r="N271" s="84"/>
      <c r="O271" s="84"/>
      <c r="P271" s="96"/>
      <c r="Q271" s="96"/>
      <c r="R271" s="96" t="s">
        <v>21</v>
      </c>
      <c r="S271" s="96">
        <v>1</v>
      </c>
      <c r="T271" s="96"/>
      <c r="U271" s="96"/>
      <c r="V271" s="84"/>
      <c r="W271" s="84"/>
      <c r="X271" s="84" t="s">
        <v>60</v>
      </c>
      <c r="Y271" s="84">
        <v>1</v>
      </c>
      <c r="Z271" s="84">
        <v>10</v>
      </c>
      <c r="AA271" s="84">
        <f t="shared" si="11"/>
        <v>10</v>
      </c>
      <c r="AB271" s="6" t="s">
        <v>20</v>
      </c>
      <c r="AC271" s="35" t="s">
        <v>6180</v>
      </c>
      <c r="AD271" s="93" t="s">
        <v>66</v>
      </c>
    </row>
    <row r="272" spans="1:30" ht="30" x14ac:dyDescent="0.25">
      <c r="A272" s="58">
        <v>269</v>
      </c>
      <c r="B272" s="90" t="s">
        <v>318</v>
      </c>
      <c r="C272" s="87" t="s">
        <v>317</v>
      </c>
      <c r="D272" s="85"/>
      <c r="E272" s="84"/>
      <c r="F272" s="84"/>
      <c r="G272" s="99"/>
      <c r="H272" s="99"/>
      <c r="I272" s="96"/>
      <c r="J272" s="96"/>
      <c r="K272" s="96"/>
      <c r="L272" s="84"/>
      <c r="M272" s="84"/>
      <c r="N272" s="84"/>
      <c r="O272" s="84"/>
      <c r="P272" s="96"/>
      <c r="Q272" s="96"/>
      <c r="R272" s="96" t="s">
        <v>21</v>
      </c>
      <c r="S272" s="96">
        <v>1</v>
      </c>
      <c r="T272" s="96"/>
      <c r="U272" s="96"/>
      <c r="V272" s="84"/>
      <c r="W272" s="84"/>
      <c r="X272" s="84" t="s">
        <v>60</v>
      </c>
      <c r="Y272" s="84">
        <v>1</v>
      </c>
      <c r="Z272" s="84">
        <v>15</v>
      </c>
      <c r="AA272" s="84">
        <f t="shared" si="11"/>
        <v>15</v>
      </c>
      <c r="AB272" s="6" t="s">
        <v>20</v>
      </c>
      <c r="AC272" s="15" t="s">
        <v>6180</v>
      </c>
      <c r="AD272" s="93" t="s">
        <v>66</v>
      </c>
    </row>
    <row r="273" spans="1:30" ht="30" x14ac:dyDescent="0.25">
      <c r="A273" s="58">
        <v>270</v>
      </c>
      <c r="B273" s="90" t="s">
        <v>316</v>
      </c>
      <c r="C273" s="87" t="s">
        <v>315</v>
      </c>
      <c r="D273" s="85"/>
      <c r="E273" s="84"/>
      <c r="F273" s="84"/>
      <c r="G273" s="96"/>
      <c r="H273" s="96"/>
      <c r="I273" s="96"/>
      <c r="J273" s="96"/>
      <c r="K273" s="96"/>
      <c r="L273" s="84"/>
      <c r="M273" s="84"/>
      <c r="N273" s="84"/>
      <c r="O273" s="84"/>
      <c r="P273" s="96"/>
      <c r="Q273" s="96"/>
      <c r="R273" s="96" t="s">
        <v>21</v>
      </c>
      <c r="S273" s="96">
        <v>1</v>
      </c>
      <c r="T273" s="96"/>
      <c r="U273" s="96"/>
      <c r="V273" s="84"/>
      <c r="W273" s="84"/>
      <c r="X273" s="84" t="s">
        <v>60</v>
      </c>
      <c r="Y273" s="84">
        <v>1</v>
      </c>
      <c r="Z273" s="84">
        <v>15</v>
      </c>
      <c r="AA273" s="84">
        <f t="shared" si="11"/>
        <v>15</v>
      </c>
      <c r="AB273" s="6" t="s">
        <v>20</v>
      </c>
      <c r="AC273" s="35" t="s">
        <v>6180</v>
      </c>
      <c r="AD273" s="93" t="s">
        <v>89</v>
      </c>
    </row>
    <row r="274" spans="1:30" ht="30" x14ac:dyDescent="0.25">
      <c r="A274" s="58">
        <v>271</v>
      </c>
      <c r="B274" s="90" t="s">
        <v>314</v>
      </c>
      <c r="C274" s="87" t="s">
        <v>313</v>
      </c>
      <c r="D274" s="85"/>
      <c r="E274" s="84"/>
      <c r="F274" s="84"/>
      <c r="G274" s="96"/>
      <c r="H274" s="96"/>
      <c r="I274" s="96"/>
      <c r="J274" s="96"/>
      <c r="K274" s="96"/>
      <c r="L274" s="84"/>
      <c r="M274" s="84"/>
      <c r="N274" s="84"/>
      <c r="O274" s="84"/>
      <c r="P274" s="96"/>
      <c r="Q274" s="96"/>
      <c r="R274" s="96" t="s">
        <v>21</v>
      </c>
      <c r="S274" s="96">
        <v>1</v>
      </c>
      <c r="T274" s="96"/>
      <c r="U274" s="96"/>
      <c r="V274" s="84"/>
      <c r="W274" s="84"/>
      <c r="X274" s="84" t="s">
        <v>60</v>
      </c>
      <c r="Y274" s="84">
        <v>1</v>
      </c>
      <c r="Z274" s="52">
        <v>45</v>
      </c>
      <c r="AA274" s="84">
        <f t="shared" si="11"/>
        <v>45</v>
      </c>
      <c r="AB274" s="6" t="s">
        <v>20</v>
      </c>
      <c r="AC274" s="15" t="s">
        <v>6180</v>
      </c>
      <c r="AD274" s="93" t="s">
        <v>89</v>
      </c>
    </row>
    <row r="275" spans="1:30" ht="30" x14ac:dyDescent="0.25">
      <c r="A275" s="58">
        <v>272</v>
      </c>
      <c r="B275" s="90" t="s">
        <v>312</v>
      </c>
      <c r="C275" s="87" t="s">
        <v>311</v>
      </c>
      <c r="D275" s="85"/>
      <c r="E275" s="84"/>
      <c r="F275" s="84"/>
      <c r="G275" s="96"/>
      <c r="H275" s="96"/>
      <c r="I275" s="96"/>
      <c r="J275" s="96"/>
      <c r="K275" s="96"/>
      <c r="L275" s="84"/>
      <c r="M275" s="84"/>
      <c r="N275" s="84"/>
      <c r="O275" s="84"/>
      <c r="P275" s="96"/>
      <c r="Q275" s="96"/>
      <c r="R275" s="96" t="s">
        <v>21</v>
      </c>
      <c r="S275" s="96">
        <v>1</v>
      </c>
      <c r="T275" s="96"/>
      <c r="U275" s="96"/>
      <c r="V275" s="84"/>
      <c r="W275" s="84"/>
      <c r="X275" s="84" t="s">
        <v>60</v>
      </c>
      <c r="Y275" s="84">
        <v>1</v>
      </c>
      <c r="Z275" s="84">
        <v>10</v>
      </c>
      <c r="AA275" s="84">
        <f t="shared" si="11"/>
        <v>10</v>
      </c>
      <c r="AB275" s="6" t="s">
        <v>20</v>
      </c>
      <c r="AC275" s="35" t="s">
        <v>6180</v>
      </c>
      <c r="AD275" s="93" t="s">
        <v>11</v>
      </c>
    </row>
    <row r="276" spans="1:30" ht="30" x14ac:dyDescent="0.25">
      <c r="A276" s="58">
        <v>273</v>
      </c>
      <c r="B276" s="90" t="s">
        <v>310</v>
      </c>
      <c r="C276" s="87" t="s">
        <v>309</v>
      </c>
      <c r="D276" s="85"/>
      <c r="E276" s="84"/>
      <c r="F276" s="84"/>
      <c r="G276" s="96"/>
      <c r="H276" s="96"/>
      <c r="I276" s="96"/>
      <c r="J276" s="96"/>
      <c r="K276" s="96"/>
      <c r="L276" s="84"/>
      <c r="M276" s="84"/>
      <c r="N276" s="84"/>
      <c r="O276" s="84"/>
      <c r="P276" s="96"/>
      <c r="Q276" s="96"/>
      <c r="R276" s="96" t="s">
        <v>21</v>
      </c>
      <c r="S276" s="96">
        <v>1</v>
      </c>
      <c r="T276" s="96"/>
      <c r="U276" s="96"/>
      <c r="V276" s="84"/>
      <c r="W276" s="84"/>
      <c r="X276" s="84" t="s">
        <v>60</v>
      </c>
      <c r="Y276" s="84">
        <v>1</v>
      </c>
      <c r="Z276" s="84">
        <v>18</v>
      </c>
      <c r="AA276" s="84">
        <f t="shared" si="11"/>
        <v>18</v>
      </c>
      <c r="AB276" s="6" t="s">
        <v>20</v>
      </c>
      <c r="AC276" s="15" t="s">
        <v>6180</v>
      </c>
      <c r="AD276" s="93" t="s">
        <v>11</v>
      </c>
    </row>
    <row r="277" spans="1:30" ht="15.75" x14ac:dyDescent="0.25">
      <c r="A277" s="58">
        <v>274</v>
      </c>
      <c r="B277" s="90" t="s">
        <v>308</v>
      </c>
      <c r="C277" s="87" t="s">
        <v>307</v>
      </c>
      <c r="D277" s="85"/>
      <c r="E277" s="84"/>
      <c r="F277" s="84"/>
      <c r="G277" s="96"/>
      <c r="H277" s="96"/>
      <c r="I277" s="96"/>
      <c r="J277" s="96"/>
      <c r="K277" s="96"/>
      <c r="L277" s="84"/>
      <c r="M277" s="84"/>
      <c r="N277" s="84"/>
      <c r="O277" s="84"/>
      <c r="P277" s="96"/>
      <c r="Q277" s="96"/>
      <c r="R277" s="96" t="s">
        <v>21</v>
      </c>
      <c r="S277" s="96">
        <v>1</v>
      </c>
      <c r="T277" s="96"/>
      <c r="U277" s="96"/>
      <c r="V277" s="84"/>
      <c r="W277" s="84"/>
      <c r="X277" s="84" t="s">
        <v>60</v>
      </c>
      <c r="Y277" s="84">
        <v>1</v>
      </c>
      <c r="Z277" s="84">
        <v>60</v>
      </c>
      <c r="AA277" s="84">
        <f t="shared" si="11"/>
        <v>60</v>
      </c>
      <c r="AB277" s="6" t="s">
        <v>20</v>
      </c>
      <c r="AC277" s="35" t="s">
        <v>6180</v>
      </c>
      <c r="AD277" s="93" t="s">
        <v>66</v>
      </c>
    </row>
    <row r="278" spans="1:30" ht="15.75" x14ac:dyDescent="0.25">
      <c r="A278" s="58">
        <v>275</v>
      </c>
      <c r="B278" s="90"/>
      <c r="C278" s="87"/>
      <c r="D278" s="85"/>
      <c r="E278" s="84"/>
      <c r="F278" s="84"/>
      <c r="G278" s="96"/>
      <c r="H278" s="96"/>
      <c r="I278" s="96"/>
      <c r="J278" s="96"/>
      <c r="K278" s="96"/>
      <c r="L278" s="84"/>
      <c r="M278" s="84"/>
      <c r="N278" s="84"/>
      <c r="O278" s="84"/>
      <c r="P278" s="96"/>
      <c r="Q278" s="96"/>
      <c r="R278" s="96"/>
      <c r="S278" s="96"/>
      <c r="T278" s="96"/>
      <c r="U278" s="96"/>
      <c r="V278" s="84"/>
      <c r="W278" s="84"/>
      <c r="X278" s="84" t="s">
        <v>60</v>
      </c>
      <c r="Y278" s="84">
        <v>1</v>
      </c>
      <c r="Z278" s="84">
        <v>20</v>
      </c>
      <c r="AA278" s="84">
        <f t="shared" si="11"/>
        <v>20</v>
      </c>
      <c r="AB278" s="5" t="s">
        <v>20</v>
      </c>
      <c r="AC278" s="15" t="s">
        <v>6180</v>
      </c>
      <c r="AD278" s="93" t="s">
        <v>66</v>
      </c>
    </row>
    <row r="279" spans="1:30" ht="30" x14ac:dyDescent="0.25">
      <c r="A279" s="58">
        <v>276</v>
      </c>
      <c r="B279" s="90" t="s">
        <v>306</v>
      </c>
      <c r="C279" s="87" t="s">
        <v>305</v>
      </c>
      <c r="D279" s="85"/>
      <c r="E279" s="84"/>
      <c r="F279" s="84"/>
      <c r="G279" s="96"/>
      <c r="H279" s="96"/>
      <c r="I279" s="96"/>
      <c r="J279" s="96"/>
      <c r="K279" s="96"/>
      <c r="L279" s="84"/>
      <c r="M279" s="84"/>
      <c r="N279" s="84"/>
      <c r="O279" s="84"/>
      <c r="P279" s="96"/>
      <c r="Q279" s="96"/>
      <c r="R279" s="96" t="s">
        <v>21</v>
      </c>
      <c r="S279" s="96">
        <v>1</v>
      </c>
      <c r="T279" s="96"/>
      <c r="U279" s="96"/>
      <c r="V279" s="84"/>
      <c r="W279" s="84"/>
      <c r="X279" s="84" t="s">
        <v>60</v>
      </c>
      <c r="Y279" s="84">
        <v>1</v>
      </c>
      <c r="Z279" s="98">
        <v>18.75</v>
      </c>
      <c r="AA279" s="84">
        <f t="shared" si="11"/>
        <v>18.75</v>
      </c>
      <c r="AB279" s="6" t="s">
        <v>20</v>
      </c>
      <c r="AC279" s="35" t="s">
        <v>6180</v>
      </c>
      <c r="AD279" s="93" t="s">
        <v>89</v>
      </c>
    </row>
    <row r="280" spans="1:30" ht="15.75" x14ac:dyDescent="0.25">
      <c r="A280" s="58">
        <v>277</v>
      </c>
      <c r="B280" s="90"/>
      <c r="C280" s="87"/>
      <c r="D280" s="85"/>
      <c r="E280" s="84"/>
      <c r="F280" s="84"/>
      <c r="G280" s="96"/>
      <c r="H280" s="96"/>
      <c r="I280" s="96"/>
      <c r="J280" s="96"/>
      <c r="K280" s="96"/>
      <c r="L280" s="84"/>
      <c r="M280" s="84"/>
      <c r="N280" s="84"/>
      <c r="O280" s="84"/>
      <c r="P280" s="96"/>
      <c r="Q280" s="96"/>
      <c r="R280" s="96"/>
      <c r="S280" s="96"/>
      <c r="T280" s="96"/>
      <c r="U280" s="96"/>
      <c r="V280" s="84"/>
      <c r="W280" s="84"/>
      <c r="X280" s="84" t="s">
        <v>60</v>
      </c>
      <c r="Y280" s="84">
        <v>1</v>
      </c>
      <c r="Z280" s="84">
        <v>14.1</v>
      </c>
      <c r="AA280" s="84">
        <f t="shared" si="11"/>
        <v>14.1</v>
      </c>
      <c r="AB280" s="5" t="s">
        <v>20</v>
      </c>
      <c r="AC280" s="15" t="s">
        <v>6180</v>
      </c>
      <c r="AD280" s="93" t="s">
        <v>89</v>
      </c>
    </row>
    <row r="281" spans="1:30" ht="30" x14ac:dyDescent="0.25">
      <c r="A281" s="58">
        <v>278</v>
      </c>
      <c r="B281" s="90" t="s">
        <v>304</v>
      </c>
      <c r="C281" s="87" t="s">
        <v>303</v>
      </c>
      <c r="D281" s="96"/>
      <c r="E281" s="84"/>
      <c r="F281" s="84"/>
      <c r="G281" s="97"/>
      <c r="H281" s="97"/>
      <c r="I281" s="96"/>
      <c r="J281" s="96"/>
      <c r="K281" s="96"/>
      <c r="L281" s="84"/>
      <c r="M281" s="84"/>
      <c r="N281" s="84"/>
      <c r="O281" s="84"/>
      <c r="P281" s="96"/>
      <c r="Q281" s="96"/>
      <c r="R281" s="96" t="s">
        <v>21</v>
      </c>
      <c r="S281" s="96">
        <v>1</v>
      </c>
      <c r="T281" s="96"/>
      <c r="U281" s="96"/>
      <c r="V281" s="84"/>
      <c r="W281" s="84"/>
      <c r="X281" s="84" t="s">
        <v>60</v>
      </c>
      <c r="Y281" s="84">
        <v>1</v>
      </c>
      <c r="Z281" s="84">
        <v>25</v>
      </c>
      <c r="AA281" s="84">
        <f t="shared" si="11"/>
        <v>25</v>
      </c>
      <c r="AB281" s="6" t="s">
        <v>20</v>
      </c>
      <c r="AC281" s="35" t="s">
        <v>6180</v>
      </c>
      <c r="AD281" s="93" t="s">
        <v>66</v>
      </c>
    </row>
    <row r="282" spans="1:30" ht="30" x14ac:dyDescent="0.25">
      <c r="A282" s="58">
        <v>279</v>
      </c>
      <c r="B282" s="90" t="s">
        <v>302</v>
      </c>
      <c r="C282" s="87" t="s">
        <v>301</v>
      </c>
      <c r="D282" s="96"/>
      <c r="E282" s="84"/>
      <c r="F282" s="84"/>
      <c r="G282" s="97"/>
      <c r="H282" s="97"/>
      <c r="I282" s="96"/>
      <c r="J282" s="96"/>
      <c r="K282" s="96"/>
      <c r="L282" s="84"/>
      <c r="M282" s="84"/>
      <c r="N282" s="84"/>
      <c r="O282" s="84"/>
      <c r="P282" s="96"/>
      <c r="Q282" s="96"/>
      <c r="R282" s="96" t="s">
        <v>21</v>
      </c>
      <c r="S282" s="96">
        <v>1</v>
      </c>
      <c r="T282" s="96"/>
      <c r="U282" s="96"/>
      <c r="V282" s="84"/>
      <c r="W282" s="84"/>
      <c r="X282" s="84" t="s">
        <v>60</v>
      </c>
      <c r="Y282" s="84">
        <v>1</v>
      </c>
      <c r="Z282" s="84">
        <v>45</v>
      </c>
      <c r="AA282" s="84">
        <f t="shared" si="11"/>
        <v>45</v>
      </c>
      <c r="AB282" s="6" t="s">
        <v>20</v>
      </c>
      <c r="AC282" s="15" t="s">
        <v>6180</v>
      </c>
      <c r="AD282" s="93" t="s">
        <v>66</v>
      </c>
    </row>
    <row r="283" spans="1:30" ht="15.75" x14ac:dyDescent="0.25">
      <c r="A283" s="58">
        <v>280</v>
      </c>
      <c r="B283" s="90"/>
      <c r="C283" s="87"/>
      <c r="D283" s="96"/>
      <c r="E283" s="84"/>
      <c r="F283" s="84"/>
      <c r="G283" s="97"/>
      <c r="H283" s="97"/>
      <c r="I283" s="96"/>
      <c r="J283" s="96"/>
      <c r="K283" s="96"/>
      <c r="L283" s="84"/>
      <c r="M283" s="84"/>
      <c r="N283" s="84"/>
      <c r="O283" s="84"/>
      <c r="P283" s="96"/>
      <c r="Q283" s="96"/>
      <c r="R283" s="96"/>
      <c r="S283" s="96"/>
      <c r="T283" s="96"/>
      <c r="U283" s="96"/>
      <c r="V283" s="84"/>
      <c r="W283" s="84"/>
      <c r="X283" s="84" t="s">
        <v>60</v>
      </c>
      <c r="Y283" s="84">
        <v>1</v>
      </c>
      <c r="Z283" s="84">
        <v>22.5</v>
      </c>
      <c r="AA283" s="84">
        <f t="shared" si="11"/>
        <v>22.5</v>
      </c>
      <c r="AB283" s="5" t="s">
        <v>20</v>
      </c>
      <c r="AC283" s="35" t="s">
        <v>6180</v>
      </c>
      <c r="AD283" s="93" t="s">
        <v>66</v>
      </c>
    </row>
    <row r="284" spans="1:30" ht="30" x14ac:dyDescent="0.25">
      <c r="A284" s="58">
        <v>281</v>
      </c>
      <c r="B284" s="90" t="s">
        <v>300</v>
      </c>
      <c r="C284" s="87" t="s">
        <v>299</v>
      </c>
      <c r="D284" s="85"/>
      <c r="E284" s="84"/>
      <c r="F284" s="84"/>
      <c r="G284" s="88"/>
      <c r="H284" s="88"/>
      <c r="I284" s="88"/>
      <c r="J284" s="88"/>
      <c r="K284" s="88"/>
      <c r="L284" s="84"/>
      <c r="M284" s="84"/>
      <c r="N284" s="84"/>
      <c r="O284" s="84"/>
      <c r="P284" s="88"/>
      <c r="Q284" s="88"/>
      <c r="R284" s="96" t="s">
        <v>21</v>
      </c>
      <c r="S284" s="96">
        <v>1</v>
      </c>
      <c r="T284" s="88"/>
      <c r="U284" s="88"/>
      <c r="V284" s="84"/>
      <c r="W284" s="84"/>
      <c r="X284" s="84" t="s">
        <v>60</v>
      </c>
      <c r="Y284" s="84">
        <v>1</v>
      </c>
      <c r="Z284" s="84">
        <v>10</v>
      </c>
      <c r="AA284" s="84">
        <f t="shared" si="11"/>
        <v>10</v>
      </c>
      <c r="AB284" s="6" t="s">
        <v>20</v>
      </c>
      <c r="AC284" s="15" t="s">
        <v>6180</v>
      </c>
      <c r="AD284" s="93" t="s">
        <v>81</v>
      </c>
    </row>
    <row r="285" spans="1:30" ht="30" x14ac:dyDescent="0.25">
      <c r="A285" s="58">
        <v>282</v>
      </c>
      <c r="B285" s="90" t="s">
        <v>298</v>
      </c>
      <c r="C285" s="87" t="s">
        <v>297</v>
      </c>
      <c r="D285" s="85"/>
      <c r="E285" s="84"/>
      <c r="F285" s="84"/>
      <c r="G285" s="88"/>
      <c r="H285" s="88"/>
      <c r="I285" s="88"/>
      <c r="J285" s="88"/>
      <c r="K285" s="88"/>
      <c r="L285" s="84"/>
      <c r="M285" s="84"/>
      <c r="N285" s="84"/>
      <c r="O285" s="84"/>
      <c r="P285" s="88"/>
      <c r="Q285" s="88"/>
      <c r="R285" s="96" t="s">
        <v>21</v>
      </c>
      <c r="S285" s="96">
        <v>1</v>
      </c>
      <c r="T285" s="88"/>
      <c r="U285" s="88"/>
      <c r="V285" s="84"/>
      <c r="W285" s="84"/>
      <c r="X285" s="84" t="s">
        <v>60</v>
      </c>
      <c r="Y285" s="84">
        <v>1</v>
      </c>
      <c r="Z285" s="84">
        <v>40</v>
      </c>
      <c r="AA285" s="84">
        <f t="shared" si="11"/>
        <v>40</v>
      </c>
      <c r="AB285" s="6" t="s">
        <v>20</v>
      </c>
      <c r="AC285" s="35" t="s">
        <v>6180</v>
      </c>
      <c r="AD285" s="93" t="s">
        <v>81</v>
      </c>
    </row>
    <row r="286" spans="1:30" ht="30" x14ac:dyDescent="0.25">
      <c r="A286" s="58">
        <v>283</v>
      </c>
      <c r="B286" s="90" t="s">
        <v>296</v>
      </c>
      <c r="C286" s="87" t="s">
        <v>295</v>
      </c>
      <c r="D286" s="85" t="s">
        <v>1</v>
      </c>
      <c r="E286" s="92" t="s">
        <v>4</v>
      </c>
      <c r="F286" s="91">
        <v>1</v>
      </c>
      <c r="G286" s="91" t="s">
        <v>294</v>
      </c>
      <c r="H286" s="91">
        <v>1875</v>
      </c>
      <c r="I286" s="88"/>
      <c r="J286" s="88"/>
      <c r="K286" s="88"/>
      <c r="L286" s="84"/>
      <c r="M286" s="84"/>
      <c r="N286" s="84"/>
      <c r="O286" s="84"/>
      <c r="P286" s="88"/>
      <c r="Q286" s="88"/>
      <c r="R286" s="88"/>
      <c r="S286" s="88"/>
      <c r="T286" s="88"/>
      <c r="U286" s="88"/>
      <c r="V286" s="84"/>
      <c r="W286" s="84"/>
      <c r="X286" s="84" t="s">
        <v>60</v>
      </c>
      <c r="Y286" s="84">
        <v>1</v>
      </c>
      <c r="Z286" s="84">
        <v>40</v>
      </c>
      <c r="AA286" s="84">
        <f t="shared" si="11"/>
        <v>40</v>
      </c>
      <c r="AB286" s="6" t="s">
        <v>1</v>
      </c>
      <c r="AC286" s="15" t="s">
        <v>6180</v>
      </c>
      <c r="AD286" s="93" t="s">
        <v>97</v>
      </c>
    </row>
    <row r="287" spans="1:30" ht="60" x14ac:dyDescent="0.25">
      <c r="A287" s="58">
        <v>284</v>
      </c>
      <c r="B287" s="90" t="s">
        <v>293</v>
      </c>
      <c r="C287" s="87" t="s">
        <v>292</v>
      </c>
      <c r="D287" s="85" t="s">
        <v>1</v>
      </c>
      <c r="E287" s="92" t="s">
        <v>4</v>
      </c>
      <c r="F287" s="91">
        <v>1</v>
      </c>
      <c r="G287" s="91" t="s">
        <v>291</v>
      </c>
      <c r="H287" s="91">
        <v>2750</v>
      </c>
      <c r="I287" s="88"/>
      <c r="J287" s="88"/>
      <c r="K287" s="88"/>
      <c r="L287" s="95"/>
      <c r="M287" s="84"/>
      <c r="N287" s="95"/>
      <c r="O287" s="95"/>
      <c r="P287" s="88"/>
      <c r="Q287" s="88"/>
      <c r="R287" s="88"/>
      <c r="S287" s="88"/>
      <c r="T287" s="88"/>
      <c r="U287" s="88"/>
      <c r="V287" s="95"/>
      <c r="W287" s="95"/>
      <c r="X287" s="84"/>
      <c r="Y287" s="95"/>
      <c r="Z287" s="95"/>
      <c r="AA287" s="84"/>
      <c r="AB287" s="6" t="s">
        <v>1</v>
      </c>
      <c r="AC287" s="35" t="s">
        <v>6180</v>
      </c>
      <c r="AD287" s="93" t="s">
        <v>97</v>
      </c>
    </row>
    <row r="288" spans="1:30" ht="45" x14ac:dyDescent="0.25">
      <c r="A288" s="58">
        <v>285</v>
      </c>
      <c r="B288" s="90" t="s">
        <v>290</v>
      </c>
      <c r="C288" s="87" t="s">
        <v>289</v>
      </c>
      <c r="D288" s="85" t="s">
        <v>1</v>
      </c>
      <c r="E288" s="92" t="s">
        <v>4</v>
      </c>
      <c r="F288" s="91">
        <v>1</v>
      </c>
      <c r="G288" s="91" t="s">
        <v>288</v>
      </c>
      <c r="H288" s="91">
        <v>882</v>
      </c>
      <c r="I288" s="88"/>
      <c r="J288" s="88"/>
      <c r="K288" s="88"/>
      <c r="L288" s="84"/>
      <c r="M288" s="84"/>
      <c r="N288" s="84"/>
      <c r="O288" s="84"/>
      <c r="P288" s="88"/>
      <c r="Q288" s="88"/>
      <c r="R288" s="88"/>
      <c r="S288" s="88"/>
      <c r="T288" s="88"/>
      <c r="U288" s="88"/>
      <c r="V288" s="84"/>
      <c r="W288" s="84"/>
      <c r="X288" s="84" t="s">
        <v>60</v>
      </c>
      <c r="Y288" s="84">
        <v>1</v>
      </c>
      <c r="Z288" s="84">
        <v>40</v>
      </c>
      <c r="AA288" s="84">
        <f>Y288*Z288</f>
        <v>40</v>
      </c>
      <c r="AB288" s="6" t="s">
        <v>1</v>
      </c>
      <c r="AC288" s="15" t="s">
        <v>6180</v>
      </c>
      <c r="AD288" s="93" t="s">
        <v>97</v>
      </c>
    </row>
    <row r="289" spans="1:30" ht="30" x14ac:dyDescent="0.25">
      <c r="A289" s="58">
        <v>286</v>
      </c>
      <c r="B289" s="90" t="s">
        <v>287</v>
      </c>
      <c r="C289" s="87" t="s">
        <v>286</v>
      </c>
      <c r="D289" s="85" t="s">
        <v>1</v>
      </c>
      <c r="E289" s="92" t="s">
        <v>4</v>
      </c>
      <c r="F289" s="91">
        <v>1</v>
      </c>
      <c r="G289" s="91" t="s">
        <v>285</v>
      </c>
      <c r="H289" s="91">
        <v>2500</v>
      </c>
      <c r="I289" s="88"/>
      <c r="J289" s="88"/>
      <c r="K289" s="88"/>
      <c r="L289" s="84"/>
      <c r="M289" s="84"/>
      <c r="N289" s="95"/>
      <c r="O289" s="95"/>
      <c r="P289" s="88"/>
      <c r="Q289" s="88"/>
      <c r="R289" s="88"/>
      <c r="S289" s="88"/>
      <c r="T289" s="88"/>
      <c r="U289" s="88"/>
      <c r="V289" s="95"/>
      <c r="W289" s="84"/>
      <c r="X289" s="84" t="s">
        <v>60</v>
      </c>
      <c r="Y289" s="84">
        <v>1</v>
      </c>
      <c r="Z289" s="84">
        <v>62.5</v>
      </c>
      <c r="AA289" s="84">
        <f>Y289*Z289</f>
        <v>62.5</v>
      </c>
      <c r="AB289" s="6" t="s">
        <v>1</v>
      </c>
      <c r="AC289" s="35" t="s">
        <v>6180</v>
      </c>
      <c r="AD289" s="93" t="s">
        <v>97</v>
      </c>
    </row>
    <row r="290" spans="1:30" ht="31.5" x14ac:dyDescent="0.25">
      <c r="A290" s="58">
        <v>287</v>
      </c>
      <c r="B290" s="90" t="s">
        <v>284</v>
      </c>
      <c r="C290" s="87" t="s">
        <v>283</v>
      </c>
      <c r="D290" s="85" t="s">
        <v>1</v>
      </c>
      <c r="E290" s="84" t="s">
        <v>282</v>
      </c>
      <c r="F290" s="84">
        <v>1</v>
      </c>
      <c r="G290" s="91" t="s">
        <v>281</v>
      </c>
      <c r="H290" s="91">
        <f>2*3750+1250+2000</f>
        <v>10750</v>
      </c>
      <c r="I290" s="88"/>
      <c r="J290" s="88"/>
      <c r="K290" s="88">
        <v>1</v>
      </c>
      <c r="L290" s="84" t="s">
        <v>280</v>
      </c>
      <c r="M290" s="84">
        <v>500</v>
      </c>
      <c r="N290" s="84"/>
      <c r="O290" s="84"/>
      <c r="P290" s="88"/>
      <c r="Q290" s="88"/>
      <c r="R290" s="88"/>
      <c r="S290" s="88"/>
      <c r="T290" s="88"/>
      <c r="U290" s="88"/>
      <c r="V290" s="84"/>
      <c r="W290" s="84"/>
      <c r="X290" s="84" t="s">
        <v>60</v>
      </c>
      <c r="Y290" s="84">
        <v>1</v>
      </c>
      <c r="Z290" s="94">
        <v>160</v>
      </c>
      <c r="AA290" s="84">
        <f>Y290*Z290</f>
        <v>160</v>
      </c>
      <c r="AB290" s="6" t="s">
        <v>1</v>
      </c>
      <c r="AC290" s="15" t="s">
        <v>6180</v>
      </c>
      <c r="AD290" s="93" t="s">
        <v>89</v>
      </c>
    </row>
    <row r="291" spans="1:30" ht="30" x14ac:dyDescent="0.25">
      <c r="A291" s="58">
        <v>288</v>
      </c>
      <c r="B291" s="90"/>
      <c r="C291" s="87"/>
      <c r="D291" s="85"/>
      <c r="E291" s="84"/>
      <c r="F291" s="84"/>
      <c r="G291" s="91" t="s">
        <v>279</v>
      </c>
      <c r="H291" s="91"/>
      <c r="I291" s="88"/>
      <c r="J291" s="88"/>
      <c r="K291" s="88"/>
      <c r="L291" s="84"/>
      <c r="M291" s="84"/>
      <c r="N291" s="84"/>
      <c r="O291" s="84"/>
      <c r="P291" s="88"/>
      <c r="Q291" s="88"/>
      <c r="R291" s="88"/>
      <c r="S291" s="88"/>
      <c r="T291" s="88"/>
      <c r="U291" s="88"/>
      <c r="V291" s="84"/>
      <c r="W291" s="84"/>
      <c r="X291" s="84" t="s">
        <v>60</v>
      </c>
      <c r="Y291" s="84">
        <v>1</v>
      </c>
      <c r="Z291" s="94">
        <v>160</v>
      </c>
      <c r="AA291" s="84">
        <f>Y291*Z291</f>
        <v>160</v>
      </c>
      <c r="AB291" s="6" t="s">
        <v>1</v>
      </c>
      <c r="AC291" s="35" t="s">
        <v>6180</v>
      </c>
      <c r="AD291" s="93" t="s">
        <v>89</v>
      </c>
    </row>
    <row r="292" spans="1:30" ht="30" x14ac:dyDescent="0.25">
      <c r="A292" s="58">
        <v>289</v>
      </c>
      <c r="B292" s="90"/>
      <c r="C292" s="87"/>
      <c r="D292" s="85"/>
      <c r="E292" s="84"/>
      <c r="F292" s="84"/>
      <c r="G292" s="91" t="s">
        <v>278</v>
      </c>
      <c r="H292" s="91"/>
      <c r="I292" s="88"/>
      <c r="J292" s="88"/>
      <c r="K292" s="88"/>
      <c r="L292" s="84"/>
      <c r="M292" s="84"/>
      <c r="N292" s="84"/>
      <c r="O292" s="84"/>
      <c r="P292" s="88"/>
      <c r="Q292" s="88"/>
      <c r="R292" s="88"/>
      <c r="S292" s="88"/>
      <c r="T292" s="88"/>
      <c r="U292" s="88"/>
      <c r="V292" s="84"/>
      <c r="W292" s="84"/>
      <c r="X292" s="84"/>
      <c r="Y292" s="84"/>
      <c r="Z292" s="94"/>
      <c r="AA292" s="84"/>
      <c r="AB292" s="6" t="s">
        <v>1</v>
      </c>
      <c r="AC292" s="15" t="s">
        <v>6180</v>
      </c>
      <c r="AD292" s="93" t="s">
        <v>89</v>
      </c>
    </row>
    <row r="293" spans="1:30" ht="45" x14ac:dyDescent="0.25">
      <c r="A293" s="58">
        <v>290</v>
      </c>
      <c r="B293" s="90" t="s">
        <v>277</v>
      </c>
      <c r="C293" s="87" t="s">
        <v>276</v>
      </c>
      <c r="D293" s="85" t="s">
        <v>1</v>
      </c>
      <c r="E293" s="92" t="s">
        <v>4</v>
      </c>
      <c r="F293" s="91">
        <v>1</v>
      </c>
      <c r="G293" s="91" t="s">
        <v>275</v>
      </c>
      <c r="H293" s="91">
        <v>3750</v>
      </c>
      <c r="I293" s="88"/>
      <c r="J293" s="88"/>
      <c r="K293" s="88"/>
      <c r="L293" s="84"/>
      <c r="M293" s="84"/>
      <c r="N293" s="84"/>
      <c r="O293" s="84"/>
      <c r="P293" s="88"/>
      <c r="Q293" s="88"/>
      <c r="R293" s="88"/>
      <c r="S293" s="88"/>
      <c r="T293" s="88"/>
      <c r="U293" s="88"/>
      <c r="V293" s="84"/>
      <c r="W293" s="84"/>
      <c r="X293" s="84" t="s">
        <v>60</v>
      </c>
      <c r="Y293" s="84">
        <v>1</v>
      </c>
      <c r="Z293" s="84">
        <v>50</v>
      </c>
      <c r="AA293" s="84">
        <f>Y293*Z293</f>
        <v>50</v>
      </c>
      <c r="AB293" s="6" t="s">
        <v>1</v>
      </c>
      <c r="AC293" s="35" t="s">
        <v>6180</v>
      </c>
      <c r="AD293" s="93" t="s">
        <v>19</v>
      </c>
    </row>
    <row r="294" spans="1:30" ht="45" x14ac:dyDescent="0.25">
      <c r="A294" s="58">
        <v>291</v>
      </c>
      <c r="B294" s="90" t="s">
        <v>274</v>
      </c>
      <c r="C294" s="87" t="s">
        <v>273</v>
      </c>
      <c r="D294" s="85" t="s">
        <v>1</v>
      </c>
      <c r="E294" s="92" t="s">
        <v>4</v>
      </c>
      <c r="F294" s="91">
        <v>1</v>
      </c>
      <c r="G294" s="91" t="s">
        <v>272</v>
      </c>
      <c r="H294" s="91">
        <f>2*3667</f>
        <v>7334</v>
      </c>
      <c r="I294" s="88"/>
      <c r="J294" s="88"/>
      <c r="K294" s="88"/>
      <c r="L294" s="84"/>
      <c r="M294" s="84"/>
      <c r="N294" s="84"/>
      <c r="O294" s="84"/>
      <c r="P294" s="88"/>
      <c r="Q294" s="88"/>
      <c r="R294" s="88"/>
      <c r="S294" s="88"/>
      <c r="T294" s="88"/>
      <c r="U294" s="88"/>
      <c r="V294" s="84"/>
      <c r="W294" s="84"/>
      <c r="X294" s="84" t="s">
        <v>60</v>
      </c>
      <c r="Y294" s="84">
        <v>1</v>
      </c>
      <c r="Z294" s="84">
        <v>62.5</v>
      </c>
      <c r="AA294" s="84">
        <f>Y294*Z294</f>
        <v>62.5</v>
      </c>
      <c r="AB294" s="6" t="s">
        <v>1</v>
      </c>
      <c r="AC294" s="15" t="s">
        <v>6180</v>
      </c>
      <c r="AD294" s="93" t="s">
        <v>19</v>
      </c>
    </row>
    <row r="295" spans="1:30" ht="30" x14ac:dyDescent="0.25">
      <c r="A295" s="58">
        <v>292</v>
      </c>
      <c r="B295" s="90" t="s">
        <v>271</v>
      </c>
      <c r="C295" s="87" t="s">
        <v>270</v>
      </c>
      <c r="D295" s="85" t="s">
        <v>1</v>
      </c>
      <c r="E295" s="92" t="s">
        <v>4</v>
      </c>
      <c r="F295" s="91">
        <v>1</v>
      </c>
      <c r="G295" s="91" t="s">
        <v>269</v>
      </c>
      <c r="H295" s="91">
        <f>2*2188</f>
        <v>4376</v>
      </c>
      <c r="I295" s="88"/>
      <c r="J295" s="88"/>
      <c r="K295" s="88"/>
      <c r="L295" s="84"/>
      <c r="M295" s="84"/>
      <c r="N295" s="84"/>
      <c r="O295" s="84"/>
      <c r="P295" s="88"/>
      <c r="Q295" s="88"/>
      <c r="R295" s="88"/>
      <c r="S295" s="88"/>
      <c r="T295" s="88"/>
      <c r="U295" s="88"/>
      <c r="V295" s="84"/>
      <c r="W295" s="84"/>
      <c r="X295" s="84" t="s">
        <v>60</v>
      </c>
      <c r="Y295" s="84">
        <v>1</v>
      </c>
      <c r="Z295" s="84">
        <v>75</v>
      </c>
      <c r="AA295" s="84">
        <f>Y295*Z295</f>
        <v>75</v>
      </c>
      <c r="AB295" s="6" t="s">
        <v>1</v>
      </c>
      <c r="AC295" s="35" t="s">
        <v>6180</v>
      </c>
      <c r="AD295" s="93" t="s">
        <v>89</v>
      </c>
    </row>
    <row r="296" spans="1:30" ht="15.75" x14ac:dyDescent="0.25">
      <c r="A296" s="58">
        <v>293</v>
      </c>
      <c r="B296" s="90"/>
      <c r="C296" s="87"/>
      <c r="D296" s="85"/>
      <c r="E296" s="84"/>
      <c r="F296" s="84"/>
      <c r="G296" s="88"/>
      <c r="H296" s="88"/>
      <c r="I296" s="88"/>
      <c r="J296" s="88"/>
      <c r="K296" s="88"/>
      <c r="L296" s="84"/>
      <c r="M296" s="84"/>
      <c r="N296" s="84"/>
      <c r="O296" s="84"/>
      <c r="P296" s="88"/>
      <c r="Q296" s="88"/>
      <c r="R296" s="88"/>
      <c r="S296" s="88"/>
      <c r="T296" s="88"/>
      <c r="U296" s="88"/>
      <c r="V296" s="84"/>
      <c r="W296" s="84"/>
      <c r="X296" s="84" t="s">
        <v>60</v>
      </c>
      <c r="Y296" s="84">
        <v>1</v>
      </c>
      <c r="Z296" s="84">
        <v>15</v>
      </c>
      <c r="AA296" s="84">
        <f>Y296*Z296</f>
        <v>15</v>
      </c>
      <c r="AB296" s="5" t="s">
        <v>1</v>
      </c>
      <c r="AC296" s="15" t="s">
        <v>6180</v>
      </c>
      <c r="AD296" s="93" t="s">
        <v>89</v>
      </c>
    </row>
    <row r="297" spans="1:30" ht="45" x14ac:dyDescent="0.25">
      <c r="A297" s="58">
        <v>294</v>
      </c>
      <c r="B297" s="90" t="s">
        <v>268</v>
      </c>
      <c r="C297" s="87" t="s">
        <v>267</v>
      </c>
      <c r="D297" s="85" t="s">
        <v>1</v>
      </c>
      <c r="E297" s="92" t="s">
        <v>4</v>
      </c>
      <c r="F297" s="91">
        <v>1</v>
      </c>
      <c r="G297" s="91" t="s">
        <v>266</v>
      </c>
      <c r="H297" s="91">
        <v>5294</v>
      </c>
      <c r="I297" s="88"/>
      <c r="J297" s="88"/>
      <c r="K297" s="88"/>
      <c r="L297" s="84"/>
      <c r="M297" s="84"/>
      <c r="N297" s="84"/>
      <c r="O297" s="84"/>
      <c r="P297" s="88"/>
      <c r="Q297" s="88"/>
      <c r="R297" s="88"/>
      <c r="S297" s="88"/>
      <c r="T297" s="88"/>
      <c r="U297" s="88"/>
      <c r="V297" s="84"/>
      <c r="W297" s="84"/>
      <c r="X297" s="84" t="s">
        <v>60</v>
      </c>
      <c r="Y297" s="84">
        <v>1</v>
      </c>
      <c r="Z297" s="84">
        <v>62.5</v>
      </c>
      <c r="AA297" s="84">
        <f>Y297*Z297</f>
        <v>62.5</v>
      </c>
      <c r="AB297" s="6" t="s">
        <v>1</v>
      </c>
      <c r="AC297" s="35" t="s">
        <v>6180</v>
      </c>
      <c r="AD297" s="93" t="s">
        <v>81</v>
      </c>
    </row>
    <row r="298" spans="1:30" ht="45" x14ac:dyDescent="0.25">
      <c r="A298" s="58">
        <v>295</v>
      </c>
      <c r="B298" s="90" t="s">
        <v>265</v>
      </c>
      <c r="C298" s="87" t="s">
        <v>264</v>
      </c>
      <c r="D298" s="85" t="s">
        <v>1</v>
      </c>
      <c r="E298" s="92" t="s">
        <v>4</v>
      </c>
      <c r="F298" s="91">
        <v>1</v>
      </c>
      <c r="G298" s="91" t="s">
        <v>263</v>
      </c>
      <c r="H298" s="91">
        <v>4376</v>
      </c>
      <c r="I298" s="88"/>
      <c r="J298" s="88"/>
      <c r="K298" s="88"/>
      <c r="L298" s="84"/>
      <c r="M298" s="84"/>
      <c r="N298" s="84"/>
      <c r="O298" s="84"/>
      <c r="P298" s="88"/>
      <c r="Q298" s="88"/>
      <c r="R298" s="88"/>
      <c r="S298" s="88"/>
      <c r="T298" s="88"/>
      <c r="U298" s="88"/>
      <c r="V298" s="84"/>
      <c r="W298" s="84"/>
      <c r="X298" s="84"/>
      <c r="Y298" s="84"/>
      <c r="Z298" s="84"/>
      <c r="AA298" s="84"/>
      <c r="AB298" s="6" t="s">
        <v>1</v>
      </c>
      <c r="AC298" s="15" t="s">
        <v>6180</v>
      </c>
      <c r="AD298" s="93" t="s">
        <v>81</v>
      </c>
    </row>
    <row r="299" spans="1:30" ht="45" x14ac:dyDescent="0.25">
      <c r="A299" s="58">
        <v>296</v>
      </c>
      <c r="B299" s="90" t="s">
        <v>262</v>
      </c>
      <c r="C299" s="87" t="s">
        <v>261</v>
      </c>
      <c r="D299" s="85" t="s">
        <v>1</v>
      </c>
      <c r="E299" s="92" t="s">
        <v>4</v>
      </c>
      <c r="F299" s="91">
        <v>1</v>
      </c>
      <c r="G299" s="91" t="s">
        <v>260</v>
      </c>
      <c r="H299" s="91">
        <v>15000</v>
      </c>
      <c r="I299" s="88"/>
      <c r="J299" s="88"/>
      <c r="K299" s="88"/>
      <c r="L299" s="84"/>
      <c r="M299" s="84"/>
      <c r="N299" s="84"/>
      <c r="O299" s="84"/>
      <c r="P299" s="88"/>
      <c r="Q299" s="88"/>
      <c r="R299" s="88"/>
      <c r="S299" s="88"/>
      <c r="T299" s="88"/>
      <c r="U299" s="88"/>
      <c r="V299" s="84"/>
      <c r="W299" s="84"/>
      <c r="X299" s="84" t="s">
        <v>60</v>
      </c>
      <c r="Y299" s="84">
        <v>1</v>
      </c>
      <c r="Z299" s="84">
        <v>100</v>
      </c>
      <c r="AA299" s="84">
        <f>Y299*Z299</f>
        <v>100</v>
      </c>
      <c r="AB299" s="6" t="s">
        <v>1</v>
      </c>
      <c r="AC299" s="35" t="s">
        <v>6180</v>
      </c>
      <c r="AD299" s="93" t="s">
        <v>81</v>
      </c>
    </row>
    <row r="300" spans="1:30" ht="45" x14ac:dyDescent="0.25">
      <c r="A300" s="58">
        <v>297</v>
      </c>
      <c r="B300" s="90" t="s">
        <v>259</v>
      </c>
      <c r="C300" s="87" t="s">
        <v>258</v>
      </c>
      <c r="D300" s="85" t="s">
        <v>1</v>
      </c>
      <c r="E300" s="92" t="s">
        <v>4</v>
      </c>
      <c r="F300" s="91">
        <v>1</v>
      </c>
      <c r="G300" s="91" t="s">
        <v>257</v>
      </c>
      <c r="H300" s="91">
        <v>2750</v>
      </c>
      <c r="I300" s="88"/>
      <c r="J300" s="88"/>
      <c r="K300" s="88"/>
      <c r="L300" s="84"/>
      <c r="M300" s="84"/>
      <c r="N300" s="84"/>
      <c r="O300" s="84"/>
      <c r="P300" s="88"/>
      <c r="Q300" s="88"/>
      <c r="R300" s="88"/>
      <c r="S300" s="88"/>
      <c r="T300" s="88"/>
      <c r="U300" s="88"/>
      <c r="V300" s="84"/>
      <c r="W300" s="84"/>
      <c r="X300" s="84" t="s">
        <v>60</v>
      </c>
      <c r="Y300" s="84">
        <v>1</v>
      </c>
      <c r="Z300" s="84">
        <v>63</v>
      </c>
      <c r="AA300" s="84">
        <f>Y300*Z300</f>
        <v>63</v>
      </c>
      <c r="AB300" s="6" t="s">
        <v>1</v>
      </c>
      <c r="AC300" s="15" t="s">
        <v>6180</v>
      </c>
      <c r="AD300" s="93" t="s">
        <v>7</v>
      </c>
    </row>
    <row r="301" spans="1:30" ht="45" x14ac:dyDescent="0.25">
      <c r="A301" s="58">
        <v>298</v>
      </c>
      <c r="B301" s="90" t="s">
        <v>256</v>
      </c>
      <c r="C301" s="87" t="s">
        <v>255</v>
      </c>
      <c r="D301" s="85" t="s">
        <v>1</v>
      </c>
      <c r="E301" s="92" t="s">
        <v>4</v>
      </c>
      <c r="F301" s="91">
        <v>1</v>
      </c>
      <c r="G301" s="91" t="s">
        <v>254</v>
      </c>
      <c r="H301" s="91">
        <v>438</v>
      </c>
      <c r="I301" s="88"/>
      <c r="J301" s="88"/>
      <c r="K301" s="88"/>
      <c r="L301" s="84"/>
      <c r="M301" s="84"/>
      <c r="N301" s="84"/>
      <c r="O301" s="84"/>
      <c r="P301" s="88"/>
      <c r="Q301" s="88"/>
      <c r="R301" s="88"/>
      <c r="S301" s="88"/>
      <c r="T301" s="88"/>
      <c r="U301" s="88"/>
      <c r="V301" s="84"/>
      <c r="W301" s="84"/>
      <c r="X301" s="84"/>
      <c r="Y301" s="84"/>
      <c r="Z301" s="84"/>
      <c r="AA301" s="84"/>
      <c r="AB301" s="6" t="s">
        <v>1</v>
      </c>
      <c r="AC301" s="35" t="s">
        <v>6180</v>
      </c>
      <c r="AD301" s="93" t="s">
        <v>7</v>
      </c>
    </row>
    <row r="302" spans="1:30" ht="60" x14ac:dyDescent="0.25">
      <c r="A302" s="58">
        <v>299</v>
      </c>
      <c r="B302" s="90" t="s">
        <v>253</v>
      </c>
      <c r="C302" s="87" t="s">
        <v>252</v>
      </c>
      <c r="D302" s="85"/>
      <c r="E302" s="84"/>
      <c r="F302" s="84"/>
      <c r="G302" s="88"/>
      <c r="H302" s="88"/>
      <c r="I302" s="88"/>
      <c r="J302" s="88"/>
      <c r="K302" s="88">
        <v>1</v>
      </c>
      <c r="L302" s="84" t="s">
        <v>251</v>
      </c>
      <c r="M302" s="84">
        <v>10000</v>
      </c>
      <c r="N302" s="84"/>
      <c r="O302" s="84"/>
      <c r="P302" s="88"/>
      <c r="Q302" s="88"/>
      <c r="R302" s="88"/>
      <c r="S302" s="88"/>
      <c r="T302" s="88"/>
      <c r="U302" s="88"/>
      <c r="V302" s="84"/>
      <c r="W302" s="84"/>
      <c r="X302" s="84"/>
      <c r="Y302" s="84"/>
      <c r="Z302" s="84"/>
      <c r="AA302" s="84"/>
      <c r="AB302" s="6" t="s">
        <v>20</v>
      </c>
      <c r="AC302" s="15" t="s">
        <v>6180</v>
      </c>
      <c r="AD302" s="93" t="s">
        <v>11</v>
      </c>
    </row>
    <row r="303" spans="1:30" ht="45" x14ac:dyDescent="0.25">
      <c r="A303" s="58">
        <v>300</v>
      </c>
      <c r="B303" s="90" t="s">
        <v>250</v>
      </c>
      <c r="C303" s="87" t="s">
        <v>249</v>
      </c>
      <c r="D303" s="85" t="s">
        <v>1</v>
      </c>
      <c r="E303" s="92" t="s">
        <v>4</v>
      </c>
      <c r="F303" s="91">
        <v>1</v>
      </c>
      <c r="G303" s="91" t="s">
        <v>248</v>
      </c>
      <c r="H303" s="91">
        <v>14120</v>
      </c>
      <c r="I303" s="88"/>
      <c r="J303" s="88"/>
      <c r="K303" s="88"/>
      <c r="L303" s="84"/>
      <c r="M303" s="84"/>
      <c r="N303" s="84"/>
      <c r="O303" s="84"/>
      <c r="P303" s="88"/>
      <c r="Q303" s="88"/>
      <c r="R303" s="88"/>
      <c r="S303" s="88"/>
      <c r="T303" s="88"/>
      <c r="U303" s="88"/>
      <c r="V303" s="84"/>
      <c r="W303" s="84"/>
      <c r="X303" s="84" t="s">
        <v>60</v>
      </c>
      <c r="Y303" s="84">
        <v>1</v>
      </c>
      <c r="Z303" s="84">
        <v>125</v>
      </c>
      <c r="AA303" s="84">
        <f>Y303*Z303</f>
        <v>125</v>
      </c>
      <c r="AB303" s="5" t="s">
        <v>1</v>
      </c>
      <c r="AC303" s="35" t="s">
        <v>6180</v>
      </c>
      <c r="AD303" s="93" t="s">
        <v>7</v>
      </c>
    </row>
    <row r="304" spans="1:30" ht="60" x14ac:dyDescent="0.25">
      <c r="A304" s="58">
        <v>301</v>
      </c>
      <c r="B304" s="90" t="s">
        <v>247</v>
      </c>
      <c r="C304" s="87" t="s">
        <v>246</v>
      </c>
      <c r="D304" s="85" t="s">
        <v>1</v>
      </c>
      <c r="E304" s="92" t="s">
        <v>4</v>
      </c>
      <c r="F304" s="91">
        <v>1</v>
      </c>
      <c r="G304" s="91" t="s">
        <v>245</v>
      </c>
      <c r="H304" s="91">
        <v>5000</v>
      </c>
      <c r="I304" s="88"/>
      <c r="J304" s="88"/>
      <c r="K304" s="88"/>
      <c r="L304" s="84"/>
      <c r="M304" s="84"/>
      <c r="N304" s="84"/>
      <c r="O304" s="84"/>
      <c r="P304" s="88"/>
      <c r="Q304" s="88"/>
      <c r="R304" s="88"/>
      <c r="S304" s="88"/>
      <c r="T304" s="88"/>
      <c r="U304" s="88"/>
      <c r="V304" s="84"/>
      <c r="W304" s="84"/>
      <c r="X304" s="84" t="s">
        <v>60</v>
      </c>
      <c r="Y304" s="84">
        <v>1</v>
      </c>
      <c r="Z304" s="84">
        <v>125</v>
      </c>
      <c r="AA304" s="84">
        <f>Y304*Z304</f>
        <v>125</v>
      </c>
      <c r="AB304" s="5" t="s">
        <v>1</v>
      </c>
      <c r="AC304" s="15" t="s">
        <v>6180</v>
      </c>
      <c r="AD304" s="93" t="s">
        <v>7</v>
      </c>
    </row>
    <row r="305" spans="1:30" ht="30" x14ac:dyDescent="0.25">
      <c r="A305" s="58">
        <v>302</v>
      </c>
      <c r="B305" s="90" t="s">
        <v>244</v>
      </c>
      <c r="C305" s="87" t="s">
        <v>243</v>
      </c>
      <c r="D305" s="85"/>
      <c r="E305" s="84"/>
      <c r="F305" s="84"/>
      <c r="G305" s="88"/>
      <c r="H305" s="88"/>
      <c r="I305" s="88"/>
      <c r="J305" s="88"/>
      <c r="K305" s="88">
        <v>1</v>
      </c>
      <c r="L305" s="84" t="s">
        <v>242</v>
      </c>
      <c r="M305" s="84">
        <v>500</v>
      </c>
      <c r="N305" s="84">
        <v>1</v>
      </c>
      <c r="O305" s="84">
        <v>1</v>
      </c>
      <c r="P305" s="88"/>
      <c r="Q305" s="88"/>
      <c r="R305" s="88"/>
      <c r="S305" s="88"/>
      <c r="T305" s="88"/>
      <c r="U305" s="88"/>
      <c r="V305" s="84">
        <v>3</v>
      </c>
      <c r="W305" s="84"/>
      <c r="X305" s="84" t="s">
        <v>60</v>
      </c>
      <c r="Y305" s="84">
        <v>1</v>
      </c>
      <c r="Z305" s="84">
        <v>380</v>
      </c>
      <c r="AA305" s="84">
        <f>Y305*Z305</f>
        <v>380</v>
      </c>
      <c r="AB305" s="5" t="s">
        <v>20</v>
      </c>
      <c r="AC305" s="35" t="s">
        <v>6180</v>
      </c>
      <c r="AD305" s="93" t="s">
        <v>19</v>
      </c>
    </row>
    <row r="306" spans="1:30" ht="15.75" x14ac:dyDescent="0.25">
      <c r="A306" s="58">
        <v>303</v>
      </c>
      <c r="B306" s="90"/>
      <c r="C306" s="87"/>
      <c r="D306" s="85"/>
      <c r="E306" s="84"/>
      <c r="F306" s="84"/>
      <c r="G306" s="88"/>
      <c r="H306" s="88"/>
      <c r="I306" s="88"/>
      <c r="J306" s="88"/>
      <c r="K306" s="88"/>
      <c r="L306" s="84"/>
      <c r="M306" s="84"/>
      <c r="N306" s="84"/>
      <c r="O306" s="84"/>
      <c r="P306" s="88"/>
      <c r="Q306" s="88"/>
      <c r="R306" s="88"/>
      <c r="S306" s="88"/>
      <c r="T306" s="88"/>
      <c r="U306" s="88"/>
      <c r="V306" s="84"/>
      <c r="W306" s="84"/>
      <c r="X306" s="84" t="s">
        <v>60</v>
      </c>
      <c r="Y306" s="84">
        <v>1</v>
      </c>
      <c r="Z306" s="84">
        <v>50</v>
      </c>
      <c r="AA306" s="84">
        <f>Y306*Z306</f>
        <v>50</v>
      </c>
      <c r="AB306" s="5" t="s">
        <v>20</v>
      </c>
      <c r="AC306" s="15" t="s">
        <v>6180</v>
      </c>
      <c r="AD306" s="93" t="s">
        <v>19</v>
      </c>
    </row>
    <row r="307" spans="1:30" ht="45" x14ac:dyDescent="0.25">
      <c r="A307" s="58">
        <v>304</v>
      </c>
      <c r="B307" s="90" t="s">
        <v>241</v>
      </c>
      <c r="C307" s="87" t="s">
        <v>240</v>
      </c>
      <c r="D307" s="85" t="s">
        <v>1</v>
      </c>
      <c r="E307" s="92" t="s">
        <v>4</v>
      </c>
      <c r="F307" s="91">
        <v>1</v>
      </c>
      <c r="G307" s="91" t="s">
        <v>239</v>
      </c>
      <c r="H307" s="91">
        <v>7500</v>
      </c>
      <c r="I307" s="88"/>
      <c r="J307" s="88"/>
      <c r="K307" s="88"/>
      <c r="L307" s="84"/>
      <c r="M307" s="84"/>
      <c r="N307" s="84"/>
      <c r="O307" s="84"/>
      <c r="P307" s="88"/>
      <c r="Q307" s="88"/>
      <c r="R307" s="88"/>
      <c r="S307" s="88"/>
      <c r="T307" s="88"/>
      <c r="U307" s="88"/>
      <c r="V307" s="84"/>
      <c r="W307" s="84"/>
      <c r="X307" s="84" t="s">
        <v>60</v>
      </c>
      <c r="Y307" s="84">
        <v>1</v>
      </c>
      <c r="Z307" s="84">
        <v>125</v>
      </c>
      <c r="AA307" s="84">
        <f>Y307*Z307</f>
        <v>125</v>
      </c>
      <c r="AB307" s="5" t="s">
        <v>1</v>
      </c>
      <c r="AC307" s="35" t="s">
        <v>6180</v>
      </c>
      <c r="AD307" s="93" t="s">
        <v>229</v>
      </c>
    </row>
    <row r="308" spans="1:30" ht="30" x14ac:dyDescent="0.25">
      <c r="A308" s="58">
        <v>305</v>
      </c>
      <c r="B308" s="90" t="s">
        <v>238</v>
      </c>
      <c r="C308" s="87" t="s">
        <v>237</v>
      </c>
      <c r="D308" s="85" t="s">
        <v>236</v>
      </c>
      <c r="E308" s="92" t="s">
        <v>4</v>
      </c>
      <c r="F308" s="91">
        <v>1</v>
      </c>
      <c r="G308" s="91" t="s">
        <v>235</v>
      </c>
      <c r="H308" s="91">
        <v>21500</v>
      </c>
      <c r="I308" s="83"/>
      <c r="J308" s="83"/>
      <c r="K308" s="83"/>
      <c r="L308" s="90"/>
      <c r="M308" s="90"/>
      <c r="N308" s="90"/>
      <c r="O308" s="90"/>
      <c r="P308" s="83"/>
      <c r="Q308" s="83"/>
      <c r="R308" s="83"/>
      <c r="S308" s="83"/>
      <c r="T308" s="83"/>
      <c r="U308" s="83"/>
      <c r="V308" s="90"/>
      <c r="W308" s="90"/>
      <c r="X308" s="90"/>
      <c r="Y308" s="90"/>
      <c r="Z308" s="90"/>
      <c r="AA308" s="84"/>
      <c r="AB308" s="5" t="s">
        <v>234</v>
      </c>
      <c r="AC308" s="15" t="s">
        <v>6180</v>
      </c>
      <c r="AD308" s="83"/>
    </row>
    <row r="309" spans="1:30" ht="45" x14ac:dyDescent="0.25">
      <c r="A309" s="58">
        <v>306</v>
      </c>
      <c r="B309" s="83" t="s">
        <v>233</v>
      </c>
      <c r="C309" s="87" t="s">
        <v>232</v>
      </c>
      <c r="D309" s="89"/>
      <c r="E309" s="88"/>
      <c r="F309" s="83"/>
      <c r="G309" s="83"/>
      <c r="H309" s="83"/>
      <c r="I309" s="83"/>
      <c r="J309" s="83"/>
      <c r="K309" s="83">
        <v>1</v>
      </c>
      <c r="L309" s="83">
        <v>250</v>
      </c>
      <c r="M309" s="83">
        <v>250</v>
      </c>
      <c r="N309" s="83">
        <v>1</v>
      </c>
      <c r="O309" s="83">
        <v>1</v>
      </c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4"/>
      <c r="AB309" s="5" t="s">
        <v>20</v>
      </c>
      <c r="AC309" s="35" t="s">
        <v>6180</v>
      </c>
      <c r="AD309" s="83" t="s">
        <v>229</v>
      </c>
    </row>
    <row r="310" spans="1:30" ht="30" x14ac:dyDescent="0.25">
      <c r="A310" s="58">
        <v>307</v>
      </c>
      <c r="B310" s="83" t="s">
        <v>231</v>
      </c>
      <c r="C310" s="87" t="s">
        <v>230</v>
      </c>
      <c r="D310" s="89"/>
      <c r="E310" s="88"/>
      <c r="F310" s="83"/>
      <c r="G310" s="83"/>
      <c r="H310" s="83"/>
      <c r="I310" s="83"/>
      <c r="J310" s="83"/>
      <c r="K310" s="83">
        <v>1</v>
      </c>
      <c r="L310" s="83">
        <v>160</v>
      </c>
      <c r="M310" s="83">
        <v>160</v>
      </c>
      <c r="N310" s="83">
        <v>1</v>
      </c>
      <c r="O310" s="83">
        <v>1</v>
      </c>
      <c r="P310" s="83"/>
      <c r="Q310" s="83"/>
      <c r="R310" s="83"/>
      <c r="S310" s="83"/>
      <c r="T310" s="83">
        <v>1</v>
      </c>
      <c r="U310" s="83"/>
      <c r="V310" s="83">
        <v>1</v>
      </c>
      <c r="W310" s="83"/>
      <c r="X310" s="83" t="s">
        <v>60</v>
      </c>
      <c r="Y310" s="83">
        <v>1</v>
      </c>
      <c r="Z310" s="83">
        <v>125</v>
      </c>
      <c r="AA310" s="84">
        <f>Y310*Z310</f>
        <v>125</v>
      </c>
      <c r="AB310" s="5" t="s">
        <v>20</v>
      </c>
      <c r="AC310" s="15" t="s">
        <v>6180</v>
      </c>
      <c r="AD310" s="83" t="s">
        <v>229</v>
      </c>
    </row>
    <row r="311" spans="1:30" ht="15.75" x14ac:dyDescent="0.25">
      <c r="A311" s="58">
        <v>308</v>
      </c>
      <c r="B311" s="83"/>
      <c r="C311" s="87"/>
      <c r="D311" s="89"/>
      <c r="E311" s="88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 t="s">
        <v>60</v>
      </c>
      <c r="Y311" s="83">
        <v>1</v>
      </c>
      <c r="Z311" s="83">
        <v>45</v>
      </c>
      <c r="AA311" s="84">
        <f>Y311*Z311</f>
        <v>45</v>
      </c>
      <c r="AB311" s="5" t="s">
        <v>20</v>
      </c>
      <c r="AC311" s="35" t="s">
        <v>6180</v>
      </c>
      <c r="AD311" s="83" t="s">
        <v>229</v>
      </c>
    </row>
    <row r="312" spans="1:30" ht="60" x14ac:dyDescent="0.25">
      <c r="A312" s="58">
        <v>309</v>
      </c>
      <c r="B312" s="83" t="s">
        <v>228</v>
      </c>
      <c r="C312" s="87" t="s">
        <v>227</v>
      </c>
      <c r="D312" s="86" t="s">
        <v>1</v>
      </c>
      <c r="E312" s="85" t="s">
        <v>226</v>
      </c>
      <c r="F312" s="83">
        <v>1</v>
      </c>
      <c r="G312" s="83">
        <v>2000</v>
      </c>
      <c r="H312" s="83">
        <v>2000</v>
      </c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4"/>
      <c r="AB312" s="5" t="s">
        <v>1</v>
      </c>
      <c r="AC312" s="15" t="s">
        <v>6180</v>
      </c>
      <c r="AD312" s="83" t="s">
        <v>81</v>
      </c>
    </row>
    <row r="313" spans="1:30" ht="30" x14ac:dyDescent="0.25">
      <c r="A313" s="58">
        <v>310</v>
      </c>
      <c r="B313" s="82" t="s">
        <v>225</v>
      </c>
      <c r="C313" s="81" t="s">
        <v>224</v>
      </c>
      <c r="D313" s="80"/>
      <c r="E313" s="79"/>
      <c r="F313" s="79"/>
      <c r="G313" s="79"/>
      <c r="H313" s="79"/>
      <c r="I313" s="79"/>
      <c r="J313" s="79"/>
      <c r="K313" s="79">
        <v>1</v>
      </c>
      <c r="L313" s="76">
        <v>100</v>
      </c>
      <c r="M313" s="79">
        <f>L313</f>
        <v>100</v>
      </c>
      <c r="N313" s="76">
        <v>1</v>
      </c>
      <c r="O313" s="76">
        <v>1</v>
      </c>
      <c r="P313" s="78"/>
      <c r="Q313" s="78"/>
      <c r="R313" s="76"/>
      <c r="S313" s="76"/>
      <c r="T313" s="76"/>
      <c r="U313" s="77"/>
      <c r="V313" s="76">
        <v>1</v>
      </c>
      <c r="W313" s="75"/>
      <c r="X313" s="75" t="s">
        <v>60</v>
      </c>
      <c r="Y313" s="75">
        <v>1</v>
      </c>
      <c r="Z313" s="75">
        <v>62.5</v>
      </c>
      <c r="AA313" s="75">
        <f>Z313</f>
        <v>62.5</v>
      </c>
      <c r="AB313" s="75" t="s">
        <v>20</v>
      </c>
      <c r="AC313" s="74" t="s">
        <v>6181</v>
      </c>
      <c r="AD313" s="40" t="s">
        <v>0</v>
      </c>
    </row>
    <row r="314" spans="1:30" ht="30" x14ac:dyDescent="0.25">
      <c r="A314" s="58">
        <v>311</v>
      </c>
      <c r="B314" s="55" t="s">
        <v>223</v>
      </c>
      <c r="C314" s="59" t="s">
        <v>222</v>
      </c>
      <c r="D314" s="73"/>
      <c r="E314" s="57"/>
      <c r="F314" s="57"/>
      <c r="G314" s="57"/>
      <c r="H314" s="57"/>
      <c r="I314" s="57"/>
      <c r="J314" s="57"/>
      <c r="K314" s="57">
        <v>1</v>
      </c>
      <c r="L314" s="57">
        <v>250</v>
      </c>
      <c r="M314" s="57">
        <f>L314</f>
        <v>250</v>
      </c>
      <c r="N314" s="47">
        <v>1</v>
      </c>
      <c r="O314" s="47">
        <v>1</v>
      </c>
      <c r="P314" s="53"/>
      <c r="Q314" s="53"/>
      <c r="R314" s="47"/>
      <c r="S314" s="47"/>
      <c r="T314" s="47"/>
      <c r="U314" s="14"/>
      <c r="V314" s="47">
        <v>1</v>
      </c>
      <c r="W314" s="48"/>
      <c r="X314" s="48" t="s">
        <v>60</v>
      </c>
      <c r="Y314" s="48">
        <v>1</v>
      </c>
      <c r="Z314" s="48">
        <v>50</v>
      </c>
      <c r="AA314" s="48">
        <f>Z314+Z315</f>
        <v>65</v>
      </c>
      <c r="AB314" s="48" t="s">
        <v>20</v>
      </c>
      <c r="AC314" s="74" t="s">
        <v>6181</v>
      </c>
      <c r="AD314" s="5" t="s">
        <v>0</v>
      </c>
    </row>
    <row r="315" spans="1:30" ht="15.75" x14ac:dyDescent="0.25">
      <c r="A315" s="58">
        <v>312</v>
      </c>
      <c r="B315" s="55"/>
      <c r="C315" s="59"/>
      <c r="D315" s="73"/>
      <c r="E315" s="57"/>
      <c r="F315" s="57"/>
      <c r="G315" s="57"/>
      <c r="H315" s="57"/>
      <c r="I315" s="57"/>
      <c r="J315" s="57"/>
      <c r="K315" s="57"/>
      <c r="L315" s="57"/>
      <c r="M315" s="57"/>
      <c r="N315" s="47"/>
      <c r="O315" s="47"/>
      <c r="P315" s="53"/>
      <c r="Q315" s="53"/>
      <c r="R315" s="47"/>
      <c r="S315" s="47"/>
      <c r="T315" s="47"/>
      <c r="U315" s="14"/>
      <c r="V315" s="47"/>
      <c r="W315" s="48"/>
      <c r="X315" s="48" t="s">
        <v>60</v>
      </c>
      <c r="Y315" s="48">
        <v>1</v>
      </c>
      <c r="Z315" s="48">
        <v>15</v>
      </c>
      <c r="AA315" s="48"/>
      <c r="AB315" s="48" t="s">
        <v>20</v>
      </c>
      <c r="AC315" s="74" t="s">
        <v>6181</v>
      </c>
      <c r="AD315" s="5" t="s">
        <v>0</v>
      </c>
    </row>
    <row r="316" spans="1:30" ht="30" x14ac:dyDescent="0.25">
      <c r="A316" s="58">
        <v>313</v>
      </c>
      <c r="B316" s="55" t="s">
        <v>221</v>
      </c>
      <c r="C316" s="59" t="s">
        <v>220</v>
      </c>
      <c r="D316" s="73"/>
      <c r="E316" s="57"/>
      <c r="F316" s="57"/>
      <c r="G316" s="57"/>
      <c r="H316" s="57"/>
      <c r="I316" s="57"/>
      <c r="J316" s="57"/>
      <c r="K316" s="57">
        <v>1</v>
      </c>
      <c r="L316" s="57">
        <v>200</v>
      </c>
      <c r="M316" s="57">
        <f t="shared" ref="M316:M321" si="12">L316</f>
        <v>200</v>
      </c>
      <c r="N316" s="47">
        <v>1</v>
      </c>
      <c r="O316" s="47">
        <v>1</v>
      </c>
      <c r="P316" s="53"/>
      <c r="Q316" s="53"/>
      <c r="R316" s="47"/>
      <c r="S316" s="47"/>
      <c r="T316" s="47"/>
      <c r="U316" s="14"/>
      <c r="V316" s="47">
        <v>2</v>
      </c>
      <c r="W316" s="48"/>
      <c r="X316" s="48" t="s">
        <v>60</v>
      </c>
      <c r="Y316" s="48">
        <v>1</v>
      </c>
      <c r="Z316" s="48">
        <v>180</v>
      </c>
      <c r="AA316" s="48">
        <f>Z316</f>
        <v>180</v>
      </c>
      <c r="AB316" s="48" t="s">
        <v>20</v>
      </c>
      <c r="AC316" s="74" t="s">
        <v>6181</v>
      </c>
      <c r="AD316" s="14" t="s">
        <v>0</v>
      </c>
    </row>
    <row r="317" spans="1:30" ht="45" x14ac:dyDescent="0.25">
      <c r="A317" s="58">
        <v>314</v>
      </c>
      <c r="B317" s="55" t="s">
        <v>219</v>
      </c>
      <c r="C317" s="59" t="s">
        <v>218</v>
      </c>
      <c r="D317" s="73"/>
      <c r="E317" s="57"/>
      <c r="F317" s="57"/>
      <c r="G317" s="57"/>
      <c r="H317" s="57"/>
      <c r="I317" s="57"/>
      <c r="J317" s="57"/>
      <c r="K317" s="57">
        <v>1</v>
      </c>
      <c r="L317" s="57">
        <v>160</v>
      </c>
      <c r="M317" s="57">
        <f t="shared" si="12"/>
        <v>160</v>
      </c>
      <c r="N317" s="47">
        <v>1</v>
      </c>
      <c r="O317" s="47">
        <v>2</v>
      </c>
      <c r="P317" s="53"/>
      <c r="Q317" s="53"/>
      <c r="R317" s="47"/>
      <c r="S317" s="47"/>
      <c r="T317" s="47">
        <v>2</v>
      </c>
      <c r="U317" s="14"/>
      <c r="V317" s="47">
        <v>1</v>
      </c>
      <c r="W317" s="48"/>
      <c r="X317" s="48" t="s">
        <v>60</v>
      </c>
      <c r="Y317" s="48">
        <v>1</v>
      </c>
      <c r="Z317" s="48">
        <v>75</v>
      </c>
      <c r="AA317" s="48">
        <f>Z317</f>
        <v>75</v>
      </c>
      <c r="AB317" s="48" t="s">
        <v>20</v>
      </c>
      <c r="AC317" s="74" t="s">
        <v>6181</v>
      </c>
      <c r="AD317" s="14" t="s">
        <v>0</v>
      </c>
    </row>
    <row r="318" spans="1:30" ht="15.75" x14ac:dyDescent="0.25">
      <c r="A318" s="58">
        <v>315</v>
      </c>
      <c r="B318" s="55" t="s">
        <v>217</v>
      </c>
      <c r="C318" s="59" t="s">
        <v>216</v>
      </c>
      <c r="D318" s="73"/>
      <c r="E318" s="57"/>
      <c r="F318" s="57"/>
      <c r="G318" s="57"/>
      <c r="H318" s="57"/>
      <c r="I318" s="57"/>
      <c r="J318" s="57"/>
      <c r="K318" s="57"/>
      <c r="L318" s="57"/>
      <c r="M318" s="57">
        <f t="shared" si="12"/>
        <v>0</v>
      </c>
      <c r="N318" s="47"/>
      <c r="O318" s="47"/>
      <c r="P318" s="53"/>
      <c r="Q318" s="53"/>
      <c r="R318" s="47"/>
      <c r="S318" s="47"/>
      <c r="T318" s="47"/>
      <c r="U318" s="14"/>
      <c r="V318" s="47"/>
      <c r="W318" s="48"/>
      <c r="X318" s="48" t="s">
        <v>60</v>
      </c>
      <c r="Y318" s="48">
        <v>1</v>
      </c>
      <c r="Z318" s="48">
        <v>15</v>
      </c>
      <c r="AA318" s="48">
        <f>Z318</f>
        <v>15</v>
      </c>
      <c r="AB318" s="48" t="s">
        <v>20</v>
      </c>
      <c r="AC318" s="74" t="s">
        <v>6181</v>
      </c>
      <c r="AD318" s="14" t="s">
        <v>0</v>
      </c>
    </row>
    <row r="319" spans="1:30" ht="15.75" x14ac:dyDescent="0.25">
      <c r="A319" s="58">
        <v>316</v>
      </c>
      <c r="B319" s="55" t="s">
        <v>215</v>
      </c>
      <c r="C319" s="59" t="s">
        <v>214</v>
      </c>
      <c r="D319" s="73"/>
      <c r="E319" s="57"/>
      <c r="F319" s="57"/>
      <c r="G319" s="57"/>
      <c r="H319" s="57"/>
      <c r="I319" s="57"/>
      <c r="J319" s="57"/>
      <c r="K319" s="57">
        <v>1</v>
      </c>
      <c r="L319" s="57">
        <v>100</v>
      </c>
      <c r="M319" s="57">
        <f t="shared" si="12"/>
        <v>100</v>
      </c>
      <c r="N319" s="47">
        <v>1</v>
      </c>
      <c r="O319" s="47">
        <v>1</v>
      </c>
      <c r="P319" s="53"/>
      <c r="Q319" s="53"/>
      <c r="R319" s="47"/>
      <c r="S319" s="47"/>
      <c r="T319" s="47"/>
      <c r="U319" s="14"/>
      <c r="V319" s="47">
        <v>1</v>
      </c>
      <c r="W319" s="48"/>
      <c r="X319" s="48" t="s">
        <v>60</v>
      </c>
      <c r="Y319" s="48">
        <v>1</v>
      </c>
      <c r="Z319" s="48">
        <v>125</v>
      </c>
      <c r="AA319" s="48">
        <f>Z319</f>
        <v>125</v>
      </c>
      <c r="AB319" s="48" t="s">
        <v>20</v>
      </c>
      <c r="AC319" s="74" t="s">
        <v>6181</v>
      </c>
      <c r="AD319" s="14" t="s">
        <v>15</v>
      </c>
    </row>
    <row r="320" spans="1:30" ht="30" x14ac:dyDescent="0.25">
      <c r="A320" s="58">
        <v>317</v>
      </c>
      <c r="B320" s="55" t="s">
        <v>213</v>
      </c>
      <c r="C320" s="59" t="s">
        <v>212</v>
      </c>
      <c r="D320" s="73"/>
      <c r="E320" s="57"/>
      <c r="F320" s="57"/>
      <c r="G320" s="57"/>
      <c r="H320" s="57"/>
      <c r="I320" s="57"/>
      <c r="J320" s="57"/>
      <c r="K320" s="57"/>
      <c r="L320" s="57"/>
      <c r="M320" s="57">
        <f t="shared" si="12"/>
        <v>0</v>
      </c>
      <c r="N320" s="47"/>
      <c r="O320" s="47"/>
      <c r="P320" s="53"/>
      <c r="Q320" s="53"/>
      <c r="R320" s="47"/>
      <c r="S320" s="47"/>
      <c r="T320" s="47"/>
      <c r="U320" s="14"/>
      <c r="V320" s="47"/>
      <c r="W320" s="48"/>
      <c r="X320" s="48" t="s">
        <v>60</v>
      </c>
      <c r="Y320" s="48">
        <v>1</v>
      </c>
      <c r="Z320" s="48">
        <v>63</v>
      </c>
      <c r="AA320" s="48">
        <f>Z320</f>
        <v>63</v>
      </c>
      <c r="AB320" s="48" t="s">
        <v>20</v>
      </c>
      <c r="AC320" s="74" t="s">
        <v>6181</v>
      </c>
      <c r="AD320" s="14" t="s">
        <v>15</v>
      </c>
    </row>
    <row r="321" spans="1:30" ht="30" x14ac:dyDescent="0.25">
      <c r="A321" s="58">
        <v>318</v>
      </c>
      <c r="B321" s="55" t="s">
        <v>211</v>
      </c>
      <c r="C321" s="59" t="s">
        <v>210</v>
      </c>
      <c r="D321" s="73"/>
      <c r="E321" s="57"/>
      <c r="F321" s="57"/>
      <c r="G321" s="57"/>
      <c r="H321" s="57"/>
      <c r="I321" s="57"/>
      <c r="J321" s="57"/>
      <c r="K321" s="57"/>
      <c r="L321" s="57"/>
      <c r="M321" s="57">
        <f t="shared" si="12"/>
        <v>0</v>
      </c>
      <c r="N321" s="47"/>
      <c r="O321" s="47"/>
      <c r="P321" s="53"/>
      <c r="Q321" s="53"/>
      <c r="R321" s="47"/>
      <c r="S321" s="47"/>
      <c r="T321" s="47"/>
      <c r="U321" s="14"/>
      <c r="V321" s="47"/>
      <c r="W321" s="48"/>
      <c r="X321" s="48" t="s">
        <v>60</v>
      </c>
      <c r="Y321" s="48">
        <v>1</v>
      </c>
      <c r="Z321" s="48">
        <v>70</v>
      </c>
      <c r="AA321" s="48">
        <f>Z321+Z322</f>
        <v>110</v>
      </c>
      <c r="AB321" s="48" t="s">
        <v>20</v>
      </c>
      <c r="AC321" s="74" t="s">
        <v>6181</v>
      </c>
      <c r="AD321" s="14" t="s">
        <v>15</v>
      </c>
    </row>
    <row r="322" spans="1:30" ht="15.75" x14ac:dyDescent="0.25">
      <c r="A322" s="58">
        <v>319</v>
      </c>
      <c r="B322" s="55"/>
      <c r="C322" s="59"/>
      <c r="D322" s="73"/>
      <c r="E322" s="57"/>
      <c r="F322" s="57"/>
      <c r="G322" s="57"/>
      <c r="H322" s="57"/>
      <c r="I322" s="57"/>
      <c r="J322" s="57"/>
      <c r="K322" s="57"/>
      <c r="L322" s="57"/>
      <c r="M322" s="57"/>
      <c r="N322" s="47"/>
      <c r="O322" s="47"/>
      <c r="P322" s="53"/>
      <c r="Q322" s="53"/>
      <c r="R322" s="47"/>
      <c r="S322" s="47"/>
      <c r="T322" s="47"/>
      <c r="U322" s="53"/>
      <c r="V322" s="47"/>
      <c r="W322" s="48"/>
      <c r="X322" s="48" t="s">
        <v>60</v>
      </c>
      <c r="Y322" s="48">
        <v>1</v>
      </c>
      <c r="Z322" s="48">
        <v>40</v>
      </c>
      <c r="AA322" s="48"/>
      <c r="AB322" s="48" t="s">
        <v>20</v>
      </c>
      <c r="AC322" s="74" t="s">
        <v>6181</v>
      </c>
      <c r="AD322" s="14" t="s">
        <v>15</v>
      </c>
    </row>
    <row r="323" spans="1:30" ht="31.5" x14ac:dyDescent="0.25">
      <c r="A323" s="58">
        <v>320</v>
      </c>
      <c r="B323" s="55" t="s">
        <v>209</v>
      </c>
      <c r="C323" s="59" t="s">
        <v>208</v>
      </c>
      <c r="D323" s="73"/>
      <c r="E323" s="57"/>
      <c r="F323" s="57"/>
      <c r="G323" s="57"/>
      <c r="H323" s="57"/>
      <c r="I323" s="57"/>
      <c r="J323" s="57"/>
      <c r="K323" s="57">
        <v>1</v>
      </c>
      <c r="L323" s="47" t="s">
        <v>207</v>
      </c>
      <c r="M323" s="57">
        <v>5000</v>
      </c>
      <c r="N323" s="47"/>
      <c r="O323" s="47"/>
      <c r="P323" s="53"/>
      <c r="Q323" s="53"/>
      <c r="R323" s="47"/>
      <c r="S323" s="47"/>
      <c r="T323" s="47"/>
      <c r="U323" s="53"/>
      <c r="V323" s="47"/>
      <c r="W323" s="48"/>
      <c r="X323" s="48" t="s">
        <v>60</v>
      </c>
      <c r="Y323" s="48">
        <v>1</v>
      </c>
      <c r="Z323" s="48">
        <v>750</v>
      </c>
      <c r="AA323" s="48">
        <f>Z323+Z324</f>
        <v>1070</v>
      </c>
      <c r="AB323" s="48" t="s">
        <v>20</v>
      </c>
      <c r="AC323" s="74" t="s">
        <v>6181</v>
      </c>
      <c r="AD323" s="14" t="s">
        <v>11</v>
      </c>
    </row>
    <row r="324" spans="1:30" ht="15.75" x14ac:dyDescent="0.25">
      <c r="A324" s="58">
        <v>321</v>
      </c>
      <c r="B324" s="55"/>
      <c r="C324" s="59"/>
      <c r="D324" s="53"/>
      <c r="E324" s="57"/>
      <c r="F324" s="57"/>
      <c r="G324" s="57"/>
      <c r="H324" s="57"/>
      <c r="I324" s="57"/>
      <c r="J324" s="57"/>
      <c r="K324" s="57"/>
      <c r="L324" s="47"/>
      <c r="M324" s="57"/>
      <c r="N324" s="47"/>
      <c r="O324" s="47"/>
      <c r="P324" s="14"/>
      <c r="Q324" s="14"/>
      <c r="R324" s="47"/>
      <c r="S324" s="47"/>
      <c r="T324" s="47"/>
      <c r="U324" s="14"/>
      <c r="V324" s="47"/>
      <c r="W324" s="48"/>
      <c r="X324" s="48" t="s">
        <v>60</v>
      </c>
      <c r="Y324" s="48">
        <v>1</v>
      </c>
      <c r="Z324" s="48">
        <v>320</v>
      </c>
      <c r="AA324" s="48"/>
      <c r="AB324" s="48" t="s">
        <v>20</v>
      </c>
      <c r="AC324" s="74" t="s">
        <v>6181</v>
      </c>
      <c r="AD324" s="14" t="s">
        <v>11</v>
      </c>
    </row>
    <row r="325" spans="1:30" ht="63" x14ac:dyDescent="0.25">
      <c r="A325" s="58">
        <v>322</v>
      </c>
      <c r="B325" s="55" t="s">
        <v>206</v>
      </c>
      <c r="C325" s="59" t="s">
        <v>205</v>
      </c>
      <c r="D325" s="53"/>
      <c r="E325" s="57"/>
      <c r="F325" s="57"/>
      <c r="G325" s="57"/>
      <c r="H325" s="57"/>
      <c r="I325" s="57"/>
      <c r="J325" s="57"/>
      <c r="K325" s="57">
        <v>1</v>
      </c>
      <c r="L325" s="47" t="s">
        <v>204</v>
      </c>
      <c r="M325" s="57">
        <v>4000</v>
      </c>
      <c r="N325" s="47"/>
      <c r="O325" s="47"/>
      <c r="P325" s="14"/>
      <c r="Q325" s="14"/>
      <c r="R325" s="47"/>
      <c r="S325" s="47"/>
      <c r="T325" s="47"/>
      <c r="U325" s="14"/>
      <c r="V325" s="47"/>
      <c r="W325" s="48"/>
      <c r="X325" s="48"/>
      <c r="Y325" s="48"/>
      <c r="Z325" s="48"/>
      <c r="AA325" s="48"/>
      <c r="AB325" s="48" t="s">
        <v>20</v>
      </c>
      <c r="AC325" s="74" t="s">
        <v>6181</v>
      </c>
      <c r="AD325" s="14" t="s">
        <v>19</v>
      </c>
    </row>
    <row r="326" spans="1:30" ht="30" x14ac:dyDescent="0.25">
      <c r="A326" s="58">
        <v>323</v>
      </c>
      <c r="B326" s="55" t="s">
        <v>203</v>
      </c>
      <c r="C326" s="59" t="s">
        <v>202</v>
      </c>
      <c r="D326" s="53"/>
      <c r="E326" s="57"/>
      <c r="F326" s="57"/>
      <c r="G326" s="57"/>
      <c r="H326" s="57"/>
      <c r="I326" s="57"/>
      <c r="J326" s="57"/>
      <c r="K326" s="57">
        <v>1</v>
      </c>
      <c r="L326" s="47">
        <v>160</v>
      </c>
      <c r="M326" s="57">
        <v>160</v>
      </c>
      <c r="N326" s="47">
        <v>1</v>
      </c>
      <c r="O326" s="47">
        <v>1</v>
      </c>
      <c r="P326" s="14"/>
      <c r="Q326" s="14"/>
      <c r="R326" s="47"/>
      <c r="S326" s="47"/>
      <c r="T326" s="47">
        <v>2</v>
      </c>
      <c r="U326" s="14"/>
      <c r="V326" s="47">
        <v>1</v>
      </c>
      <c r="W326" s="48"/>
      <c r="X326" s="48" t="s">
        <v>60</v>
      </c>
      <c r="Y326" s="48">
        <v>1</v>
      </c>
      <c r="Z326" s="48">
        <v>125</v>
      </c>
      <c r="AA326" s="48">
        <f>Z326</f>
        <v>125</v>
      </c>
      <c r="AB326" s="48" t="s">
        <v>20</v>
      </c>
      <c r="AC326" s="74" t="s">
        <v>6181</v>
      </c>
      <c r="AD326" s="14" t="s">
        <v>24</v>
      </c>
    </row>
    <row r="327" spans="1:30" ht="30" x14ac:dyDescent="0.25">
      <c r="A327" s="58">
        <v>324</v>
      </c>
      <c r="B327" s="55" t="s">
        <v>201</v>
      </c>
      <c r="C327" s="59" t="s">
        <v>200</v>
      </c>
      <c r="D327" s="53"/>
      <c r="E327" s="57"/>
      <c r="F327" s="57"/>
      <c r="G327" s="57"/>
      <c r="H327" s="57"/>
      <c r="I327" s="57"/>
      <c r="J327" s="57"/>
      <c r="K327" s="47">
        <v>1</v>
      </c>
      <c r="L327" s="47">
        <v>200</v>
      </c>
      <c r="M327" s="57">
        <v>200</v>
      </c>
      <c r="N327" s="47">
        <v>1</v>
      </c>
      <c r="O327" s="47">
        <v>2</v>
      </c>
      <c r="P327" s="14"/>
      <c r="Q327" s="14"/>
      <c r="R327" s="47"/>
      <c r="S327" s="47"/>
      <c r="T327" s="47">
        <v>3</v>
      </c>
      <c r="U327" s="14"/>
      <c r="V327" s="47">
        <v>2</v>
      </c>
      <c r="W327" s="48"/>
      <c r="X327" s="48" t="s">
        <v>60</v>
      </c>
      <c r="Y327" s="48">
        <v>1</v>
      </c>
      <c r="Z327" s="48">
        <v>320</v>
      </c>
      <c r="AA327" s="48">
        <v>320</v>
      </c>
      <c r="AB327" s="48" t="s">
        <v>20</v>
      </c>
      <c r="AC327" s="74" t="s">
        <v>6181</v>
      </c>
      <c r="AD327" s="14" t="s">
        <v>24</v>
      </c>
    </row>
    <row r="328" spans="1:30" ht="15.75" x14ac:dyDescent="0.25">
      <c r="A328" s="58">
        <v>325</v>
      </c>
      <c r="B328" s="55"/>
      <c r="C328" s="59"/>
      <c r="D328" s="53"/>
      <c r="E328" s="57"/>
      <c r="F328" s="57"/>
      <c r="G328" s="57"/>
      <c r="H328" s="57"/>
      <c r="I328" s="57"/>
      <c r="J328" s="57"/>
      <c r="K328" s="47"/>
      <c r="L328" s="47"/>
      <c r="M328" s="57"/>
      <c r="N328" s="47"/>
      <c r="O328" s="47"/>
      <c r="P328" s="14"/>
      <c r="Q328" s="14"/>
      <c r="R328" s="47"/>
      <c r="S328" s="47"/>
      <c r="T328" s="47"/>
      <c r="U328" s="14"/>
      <c r="V328" s="47"/>
      <c r="W328" s="48"/>
      <c r="X328" s="48" t="s">
        <v>60</v>
      </c>
      <c r="Y328" s="48">
        <v>1</v>
      </c>
      <c r="Z328" s="48">
        <v>82.5</v>
      </c>
      <c r="AA328" s="48">
        <v>82.5</v>
      </c>
      <c r="AB328" s="48" t="s">
        <v>20</v>
      </c>
      <c r="AC328" s="74" t="s">
        <v>6181</v>
      </c>
      <c r="AD328" s="14" t="s">
        <v>24</v>
      </c>
    </row>
    <row r="329" spans="1:30" ht="30" x14ac:dyDescent="0.25">
      <c r="A329" s="58">
        <v>326</v>
      </c>
      <c r="B329" s="55" t="s">
        <v>199</v>
      </c>
      <c r="C329" s="59" t="s">
        <v>198</v>
      </c>
      <c r="D329" s="53"/>
      <c r="E329" s="57"/>
      <c r="F329" s="57"/>
      <c r="G329" s="57"/>
      <c r="H329" s="57"/>
      <c r="I329" s="57"/>
      <c r="J329" s="57"/>
      <c r="K329" s="47">
        <v>1</v>
      </c>
      <c r="L329" s="47">
        <v>200</v>
      </c>
      <c r="M329" s="57">
        <v>200</v>
      </c>
      <c r="N329" s="47">
        <v>1</v>
      </c>
      <c r="O329" s="47">
        <v>1</v>
      </c>
      <c r="P329" s="14"/>
      <c r="Q329" s="14"/>
      <c r="R329" s="47"/>
      <c r="S329" s="47"/>
      <c r="T329" s="47"/>
      <c r="U329" s="14"/>
      <c r="V329" s="47"/>
      <c r="W329" s="48"/>
      <c r="X329" s="48" t="s">
        <v>60</v>
      </c>
      <c r="Y329" s="48">
        <v>1</v>
      </c>
      <c r="Z329" s="48">
        <v>63</v>
      </c>
      <c r="AA329" s="48">
        <f>Z329</f>
        <v>63</v>
      </c>
      <c r="AB329" s="48" t="s">
        <v>20</v>
      </c>
      <c r="AC329" s="74" t="s">
        <v>6181</v>
      </c>
      <c r="AD329" s="14" t="s">
        <v>0</v>
      </c>
    </row>
    <row r="330" spans="1:30" ht="60" x14ac:dyDescent="0.25">
      <c r="A330" s="58">
        <v>327</v>
      </c>
      <c r="B330" s="55" t="s">
        <v>197</v>
      </c>
      <c r="C330" s="59" t="s">
        <v>196</v>
      </c>
      <c r="D330" s="53"/>
      <c r="E330" s="57"/>
      <c r="F330" s="57"/>
      <c r="G330" s="57"/>
      <c r="H330" s="57"/>
      <c r="I330" s="57"/>
      <c r="J330" s="57"/>
      <c r="K330" s="47">
        <v>1</v>
      </c>
      <c r="L330" s="47">
        <v>250</v>
      </c>
      <c r="M330" s="57">
        <f>L330</f>
        <v>250</v>
      </c>
      <c r="N330" s="47">
        <v>1</v>
      </c>
      <c r="O330" s="47">
        <v>1</v>
      </c>
      <c r="P330" s="14"/>
      <c r="Q330" s="14"/>
      <c r="R330" s="47"/>
      <c r="S330" s="47"/>
      <c r="T330" s="47"/>
      <c r="U330" s="14"/>
      <c r="V330" s="47">
        <v>2</v>
      </c>
      <c r="W330" s="48"/>
      <c r="X330" s="48" t="s">
        <v>60</v>
      </c>
      <c r="Y330" s="48">
        <v>1</v>
      </c>
      <c r="Z330" s="48">
        <v>82.5</v>
      </c>
      <c r="AA330" s="48">
        <f>Z330</f>
        <v>82.5</v>
      </c>
      <c r="AB330" s="48" t="s">
        <v>20</v>
      </c>
      <c r="AC330" s="74" t="s">
        <v>6181</v>
      </c>
      <c r="AD330" s="14" t="s">
        <v>89</v>
      </c>
    </row>
    <row r="331" spans="1:30" ht="45" x14ac:dyDescent="0.25">
      <c r="A331" s="58">
        <v>328</v>
      </c>
      <c r="B331" s="55" t="s">
        <v>195</v>
      </c>
      <c r="C331" s="59" t="s">
        <v>194</v>
      </c>
      <c r="D331" s="53"/>
      <c r="E331" s="57"/>
      <c r="F331" s="57"/>
      <c r="G331" s="57"/>
      <c r="H331" s="57"/>
      <c r="I331" s="57"/>
      <c r="J331" s="57"/>
      <c r="K331" s="47">
        <v>1</v>
      </c>
      <c r="L331" s="47">
        <v>250</v>
      </c>
      <c r="M331" s="57">
        <f>L331</f>
        <v>250</v>
      </c>
      <c r="N331" s="47">
        <v>1</v>
      </c>
      <c r="O331" s="47">
        <v>5</v>
      </c>
      <c r="P331" s="14"/>
      <c r="Q331" s="14"/>
      <c r="R331" s="47"/>
      <c r="S331" s="47"/>
      <c r="T331" s="47"/>
      <c r="U331" s="14"/>
      <c r="V331" s="47"/>
      <c r="W331" s="48"/>
      <c r="X331" s="48" t="s">
        <v>60</v>
      </c>
      <c r="Y331" s="48">
        <v>1</v>
      </c>
      <c r="Z331" s="48">
        <v>100</v>
      </c>
      <c r="AA331" s="48">
        <f>Z331+Z332</f>
        <v>170</v>
      </c>
      <c r="AB331" s="48" t="s">
        <v>20</v>
      </c>
      <c r="AC331" s="74" t="s">
        <v>6181</v>
      </c>
      <c r="AD331" s="14" t="s">
        <v>0</v>
      </c>
    </row>
    <row r="332" spans="1:30" ht="15.75" x14ac:dyDescent="0.25">
      <c r="A332" s="58">
        <v>329</v>
      </c>
      <c r="B332" s="55"/>
      <c r="C332" s="59"/>
      <c r="D332" s="53"/>
      <c r="E332" s="57"/>
      <c r="F332" s="57"/>
      <c r="G332" s="57"/>
      <c r="H332" s="57"/>
      <c r="I332" s="57"/>
      <c r="J332" s="57"/>
      <c r="K332" s="47"/>
      <c r="L332" s="47"/>
      <c r="M332" s="57"/>
      <c r="N332" s="47"/>
      <c r="O332" s="47"/>
      <c r="P332" s="14"/>
      <c r="Q332" s="14"/>
      <c r="R332" s="47"/>
      <c r="S332" s="47"/>
      <c r="T332" s="47"/>
      <c r="U332" s="14"/>
      <c r="V332" s="47"/>
      <c r="W332" s="48"/>
      <c r="X332" s="48" t="s">
        <v>60</v>
      </c>
      <c r="Y332" s="48">
        <v>1</v>
      </c>
      <c r="Z332" s="48">
        <v>70</v>
      </c>
      <c r="AA332" s="48"/>
      <c r="AB332" s="48" t="s">
        <v>20</v>
      </c>
      <c r="AC332" s="74" t="s">
        <v>6181</v>
      </c>
      <c r="AD332" s="14" t="s">
        <v>0</v>
      </c>
    </row>
    <row r="333" spans="1:30" ht="45" x14ac:dyDescent="0.25">
      <c r="A333" s="58">
        <v>330</v>
      </c>
      <c r="B333" s="55" t="s">
        <v>193</v>
      </c>
      <c r="C333" s="59" t="s">
        <v>192</v>
      </c>
      <c r="D333" s="53"/>
      <c r="E333" s="57"/>
      <c r="F333" s="57"/>
      <c r="G333" s="57"/>
      <c r="H333" s="57"/>
      <c r="I333" s="57"/>
      <c r="J333" s="57"/>
      <c r="K333" s="47">
        <v>1</v>
      </c>
      <c r="L333" s="47">
        <v>200</v>
      </c>
      <c r="M333" s="57">
        <f>L333</f>
        <v>200</v>
      </c>
      <c r="N333" s="47">
        <v>1</v>
      </c>
      <c r="O333" s="47">
        <v>1</v>
      </c>
      <c r="P333" s="14"/>
      <c r="Q333" s="14"/>
      <c r="R333" s="47"/>
      <c r="S333" s="47"/>
      <c r="T333" s="47"/>
      <c r="U333" s="14"/>
      <c r="V333" s="47">
        <v>2</v>
      </c>
      <c r="W333" s="48"/>
      <c r="X333" s="48" t="s">
        <v>60</v>
      </c>
      <c r="Y333" s="48">
        <v>1</v>
      </c>
      <c r="Z333" s="48">
        <v>160</v>
      </c>
      <c r="AA333" s="48">
        <v>160</v>
      </c>
      <c r="AB333" s="48" t="s">
        <v>20</v>
      </c>
      <c r="AC333" s="74" t="s">
        <v>6181</v>
      </c>
      <c r="AD333" s="14" t="s">
        <v>97</v>
      </c>
    </row>
    <row r="334" spans="1:30" ht="30" x14ac:dyDescent="0.25">
      <c r="A334" s="58">
        <v>331</v>
      </c>
      <c r="B334" s="55" t="s">
        <v>191</v>
      </c>
      <c r="C334" s="59" t="s">
        <v>190</v>
      </c>
      <c r="D334" s="53"/>
      <c r="E334" s="57"/>
      <c r="F334" s="57"/>
      <c r="G334" s="57"/>
      <c r="H334" s="57"/>
      <c r="I334" s="57"/>
      <c r="J334" s="57"/>
      <c r="K334" s="47">
        <v>1</v>
      </c>
      <c r="L334" s="47">
        <v>200</v>
      </c>
      <c r="M334" s="57">
        <f>L334</f>
        <v>200</v>
      </c>
      <c r="N334" s="47">
        <v>1</v>
      </c>
      <c r="O334" s="47">
        <v>1</v>
      </c>
      <c r="P334" s="14"/>
      <c r="Q334" s="14"/>
      <c r="R334" s="47"/>
      <c r="S334" s="47"/>
      <c r="T334" s="47"/>
      <c r="U334" s="14"/>
      <c r="V334" s="47"/>
      <c r="W334" s="48"/>
      <c r="X334" s="48" t="s">
        <v>60</v>
      </c>
      <c r="Y334" s="48">
        <v>1</v>
      </c>
      <c r="Z334" s="48">
        <v>125</v>
      </c>
      <c r="AA334" s="48">
        <f>Z334</f>
        <v>125</v>
      </c>
      <c r="AB334" s="48" t="s">
        <v>20</v>
      </c>
      <c r="AC334" s="74" t="s">
        <v>6181</v>
      </c>
      <c r="AD334" s="14" t="s">
        <v>97</v>
      </c>
    </row>
    <row r="335" spans="1:30" ht="75" x14ac:dyDescent="0.25">
      <c r="A335" s="58">
        <v>332</v>
      </c>
      <c r="B335" s="55" t="s">
        <v>189</v>
      </c>
      <c r="C335" s="59" t="s">
        <v>188</v>
      </c>
      <c r="D335" s="53"/>
      <c r="E335" s="57"/>
      <c r="F335" s="57"/>
      <c r="G335" s="57"/>
      <c r="H335" s="57"/>
      <c r="I335" s="57"/>
      <c r="J335" s="57"/>
      <c r="K335" s="47">
        <v>1</v>
      </c>
      <c r="L335" s="47">
        <v>5000</v>
      </c>
      <c r="M335" s="57">
        <f>L335</f>
        <v>5000</v>
      </c>
      <c r="N335" s="65"/>
      <c r="O335" s="65"/>
      <c r="P335" s="14"/>
      <c r="Q335" s="14"/>
      <c r="R335" s="65"/>
      <c r="S335" s="65"/>
      <c r="T335" s="65"/>
      <c r="U335" s="14"/>
      <c r="V335" s="65"/>
      <c r="W335" s="48"/>
      <c r="X335" s="48"/>
      <c r="Y335" s="48"/>
      <c r="Z335" s="48"/>
      <c r="AA335" s="48"/>
      <c r="AB335" s="48" t="s">
        <v>20</v>
      </c>
      <c r="AC335" s="74" t="s">
        <v>6181</v>
      </c>
      <c r="AD335" s="14" t="s">
        <v>81</v>
      </c>
    </row>
    <row r="336" spans="1:30" ht="60" x14ac:dyDescent="0.25">
      <c r="A336" s="58">
        <v>333</v>
      </c>
      <c r="B336" s="55" t="s">
        <v>187</v>
      </c>
      <c r="C336" s="59" t="s">
        <v>186</v>
      </c>
      <c r="D336" s="53"/>
      <c r="E336" s="57"/>
      <c r="F336" s="57"/>
      <c r="G336" s="57"/>
      <c r="H336" s="57"/>
      <c r="I336" s="57"/>
      <c r="J336" s="57"/>
      <c r="K336" s="47">
        <v>1</v>
      </c>
      <c r="L336" s="47">
        <v>5000</v>
      </c>
      <c r="M336" s="57">
        <f>L336</f>
        <v>5000</v>
      </c>
      <c r="N336" s="47"/>
      <c r="O336" s="47"/>
      <c r="P336" s="14"/>
      <c r="Q336" s="14"/>
      <c r="R336" s="47"/>
      <c r="S336" s="47"/>
      <c r="T336" s="47"/>
      <c r="U336" s="14"/>
      <c r="V336" s="47"/>
      <c r="W336" s="48"/>
      <c r="X336" s="48"/>
      <c r="Y336" s="48"/>
      <c r="Z336" s="48"/>
      <c r="AA336" s="48"/>
      <c r="AB336" s="48" t="s">
        <v>20</v>
      </c>
      <c r="AC336" s="74" t="s">
        <v>6181</v>
      </c>
      <c r="AD336" s="14" t="s">
        <v>81</v>
      </c>
    </row>
    <row r="337" spans="1:30" ht="30" x14ac:dyDescent="0.25">
      <c r="A337" s="58">
        <v>334</v>
      </c>
      <c r="B337" s="55" t="s">
        <v>185</v>
      </c>
      <c r="C337" s="59" t="s">
        <v>184</v>
      </c>
      <c r="D337" s="53"/>
      <c r="E337" s="57"/>
      <c r="F337" s="57"/>
      <c r="G337" s="57"/>
      <c r="H337" s="57"/>
      <c r="I337" s="57"/>
      <c r="J337" s="57"/>
      <c r="K337" s="47">
        <v>1</v>
      </c>
      <c r="L337" s="47">
        <v>160</v>
      </c>
      <c r="M337" s="57">
        <v>160</v>
      </c>
      <c r="N337" s="47">
        <v>1</v>
      </c>
      <c r="O337" s="47">
        <v>1</v>
      </c>
      <c r="P337" s="14"/>
      <c r="Q337" s="14"/>
      <c r="R337" s="47"/>
      <c r="S337" s="47"/>
      <c r="T337" s="47"/>
      <c r="U337" s="14"/>
      <c r="V337" s="47"/>
      <c r="W337" s="48"/>
      <c r="X337" s="48" t="s">
        <v>60</v>
      </c>
      <c r="Y337" s="48">
        <v>1</v>
      </c>
      <c r="Z337" s="48">
        <v>100</v>
      </c>
      <c r="AA337" s="48">
        <f>Z337</f>
        <v>100</v>
      </c>
      <c r="AB337" s="48" t="s">
        <v>20</v>
      </c>
      <c r="AC337" s="74" t="s">
        <v>6181</v>
      </c>
      <c r="AD337" s="14" t="s">
        <v>15</v>
      </c>
    </row>
    <row r="338" spans="1:30" ht="30" x14ac:dyDescent="0.25">
      <c r="A338" s="58">
        <v>335</v>
      </c>
      <c r="B338" s="55" t="s">
        <v>183</v>
      </c>
      <c r="C338" s="59" t="s">
        <v>182</v>
      </c>
      <c r="D338" s="53"/>
      <c r="E338" s="57"/>
      <c r="F338" s="57"/>
      <c r="G338" s="57"/>
      <c r="H338" s="57"/>
      <c r="I338" s="57"/>
      <c r="J338" s="57"/>
      <c r="K338" s="47">
        <v>1</v>
      </c>
      <c r="L338" s="47">
        <v>250</v>
      </c>
      <c r="M338" s="57">
        <v>250</v>
      </c>
      <c r="N338" s="47">
        <v>1</v>
      </c>
      <c r="O338" s="47">
        <v>1</v>
      </c>
      <c r="P338" s="14"/>
      <c r="Q338" s="14"/>
      <c r="R338" s="47"/>
      <c r="S338" s="47"/>
      <c r="T338" s="47"/>
      <c r="U338" s="14"/>
      <c r="V338" s="47">
        <v>2</v>
      </c>
      <c r="W338" s="48"/>
      <c r="X338" s="48" t="s">
        <v>60</v>
      </c>
      <c r="Y338" s="48">
        <v>1</v>
      </c>
      <c r="Z338" s="48">
        <v>125</v>
      </c>
      <c r="AA338" s="48">
        <f>Z338+Z339</f>
        <v>150</v>
      </c>
      <c r="AB338" s="48" t="s">
        <v>20</v>
      </c>
      <c r="AC338" s="74" t="s">
        <v>6181</v>
      </c>
      <c r="AD338" s="14" t="s">
        <v>97</v>
      </c>
    </row>
    <row r="339" spans="1:30" ht="15.75" x14ac:dyDescent="0.25">
      <c r="A339" s="58">
        <v>336</v>
      </c>
      <c r="B339" s="55"/>
      <c r="C339" s="59"/>
      <c r="D339" s="14"/>
      <c r="E339" s="57"/>
      <c r="F339" s="57"/>
      <c r="G339" s="57"/>
      <c r="H339" s="57"/>
      <c r="I339" s="57"/>
      <c r="J339" s="57"/>
      <c r="K339" s="47"/>
      <c r="L339" s="47"/>
      <c r="M339" s="57"/>
      <c r="N339" s="47"/>
      <c r="O339" s="47"/>
      <c r="P339" s="14"/>
      <c r="Q339" s="14"/>
      <c r="R339" s="47"/>
      <c r="S339" s="47"/>
      <c r="T339" s="47"/>
      <c r="U339" s="14"/>
      <c r="V339" s="47"/>
      <c r="W339" s="48"/>
      <c r="X339" s="48" t="s">
        <v>60</v>
      </c>
      <c r="Y339" s="48">
        <v>1</v>
      </c>
      <c r="Z339" s="48">
        <v>25</v>
      </c>
      <c r="AA339" s="48"/>
      <c r="AB339" s="48" t="s">
        <v>20</v>
      </c>
      <c r="AC339" s="74" t="s">
        <v>6181</v>
      </c>
      <c r="AD339" s="14" t="s">
        <v>97</v>
      </c>
    </row>
    <row r="340" spans="1:30" ht="30" x14ac:dyDescent="0.25">
      <c r="A340" s="58">
        <v>337</v>
      </c>
      <c r="B340" s="55" t="s">
        <v>181</v>
      </c>
      <c r="C340" s="59" t="s">
        <v>180</v>
      </c>
      <c r="D340" s="14"/>
      <c r="E340" s="57"/>
      <c r="F340" s="57"/>
      <c r="G340" s="57"/>
      <c r="H340" s="57"/>
      <c r="I340" s="57"/>
      <c r="J340" s="57"/>
      <c r="K340" s="47">
        <v>1</v>
      </c>
      <c r="L340" s="47">
        <v>200</v>
      </c>
      <c r="M340" s="57">
        <f>L340</f>
        <v>200</v>
      </c>
      <c r="N340" s="47">
        <v>1</v>
      </c>
      <c r="O340" s="47">
        <v>1</v>
      </c>
      <c r="P340" s="14"/>
      <c r="Q340" s="14"/>
      <c r="R340" s="47"/>
      <c r="S340" s="47"/>
      <c r="T340" s="47"/>
      <c r="U340" s="14"/>
      <c r="V340" s="47"/>
      <c r="W340" s="48"/>
      <c r="X340" s="48"/>
      <c r="Y340" s="48"/>
      <c r="Z340" s="48"/>
      <c r="AA340" s="48"/>
      <c r="AB340" s="48" t="s">
        <v>20</v>
      </c>
      <c r="AC340" s="74" t="s">
        <v>6181</v>
      </c>
      <c r="AD340" s="14" t="s">
        <v>89</v>
      </c>
    </row>
    <row r="341" spans="1:30" ht="15.75" x14ac:dyDescent="0.25">
      <c r="A341" s="58">
        <v>338</v>
      </c>
      <c r="B341" s="55" t="s">
        <v>179</v>
      </c>
      <c r="C341" s="59" t="s">
        <v>178</v>
      </c>
      <c r="D341" s="14"/>
      <c r="E341" s="72"/>
      <c r="F341" s="57"/>
      <c r="G341" s="71"/>
      <c r="H341" s="57"/>
      <c r="I341" s="57"/>
      <c r="J341" s="57"/>
      <c r="K341" s="48"/>
      <c r="L341" s="48"/>
      <c r="M341" s="57"/>
      <c r="N341" s="47"/>
      <c r="O341" s="47"/>
      <c r="P341" s="14"/>
      <c r="Q341" s="14"/>
      <c r="R341" s="47"/>
      <c r="S341" s="47"/>
      <c r="T341" s="47"/>
      <c r="U341" s="14"/>
      <c r="V341" s="47"/>
      <c r="W341" s="48"/>
      <c r="X341" s="48" t="s">
        <v>60</v>
      </c>
      <c r="Y341" s="47">
        <v>1</v>
      </c>
      <c r="Z341" s="47">
        <v>160</v>
      </c>
      <c r="AA341" s="48">
        <f>Z341</f>
        <v>160</v>
      </c>
      <c r="AB341" s="48" t="s">
        <v>20</v>
      </c>
      <c r="AC341" s="74" t="s">
        <v>6181</v>
      </c>
      <c r="AD341" s="14" t="s">
        <v>89</v>
      </c>
    </row>
    <row r="342" spans="1:30" ht="30" x14ac:dyDescent="0.25">
      <c r="A342" s="58">
        <v>339</v>
      </c>
      <c r="B342" s="55" t="s">
        <v>177</v>
      </c>
      <c r="C342" s="59" t="s">
        <v>176</v>
      </c>
      <c r="D342" s="53"/>
      <c r="E342" s="57"/>
      <c r="F342" s="57"/>
      <c r="G342" s="57"/>
      <c r="H342" s="57"/>
      <c r="I342" s="57"/>
      <c r="J342" s="57"/>
      <c r="K342" s="47">
        <v>1</v>
      </c>
      <c r="L342" s="47">
        <v>200</v>
      </c>
      <c r="M342" s="57">
        <f>L342</f>
        <v>200</v>
      </c>
      <c r="N342" s="47">
        <v>1</v>
      </c>
      <c r="O342" s="47">
        <v>1</v>
      </c>
      <c r="P342" s="14"/>
      <c r="Q342" s="14"/>
      <c r="R342" s="47"/>
      <c r="S342" s="47"/>
      <c r="T342" s="47"/>
      <c r="U342" s="14"/>
      <c r="V342" s="47">
        <v>1</v>
      </c>
      <c r="W342" s="48"/>
      <c r="X342" s="48"/>
      <c r="Y342" s="48"/>
      <c r="Z342" s="48"/>
      <c r="AA342" s="48">
        <f>Z342</f>
        <v>0</v>
      </c>
      <c r="AB342" s="48" t="s">
        <v>20</v>
      </c>
      <c r="AC342" s="74" t="s">
        <v>6181</v>
      </c>
      <c r="AD342" s="14" t="s">
        <v>89</v>
      </c>
    </row>
    <row r="343" spans="1:30" ht="30" x14ac:dyDescent="0.25">
      <c r="A343" s="58">
        <v>340</v>
      </c>
      <c r="B343" s="55" t="s">
        <v>175</v>
      </c>
      <c r="C343" s="59" t="s">
        <v>174</v>
      </c>
      <c r="D343" s="53"/>
      <c r="E343" s="57"/>
      <c r="F343" s="57"/>
      <c r="G343" s="57"/>
      <c r="H343" s="47"/>
      <c r="I343" s="47"/>
      <c r="J343" s="47"/>
      <c r="K343" s="49"/>
      <c r="L343" s="49"/>
      <c r="M343" s="49"/>
      <c r="N343" s="47"/>
      <c r="O343" s="47"/>
      <c r="P343" s="14"/>
      <c r="Q343" s="14"/>
      <c r="R343" s="47"/>
      <c r="S343" s="47"/>
      <c r="T343" s="47"/>
      <c r="U343" s="14"/>
      <c r="V343" s="47"/>
      <c r="W343" s="48"/>
      <c r="X343" s="48" t="s">
        <v>60</v>
      </c>
      <c r="Y343" s="48">
        <v>1</v>
      </c>
      <c r="Z343" s="48">
        <v>160</v>
      </c>
      <c r="AA343" s="48">
        <f>Z343</f>
        <v>160</v>
      </c>
      <c r="AB343" s="48" t="s">
        <v>20</v>
      </c>
      <c r="AC343" s="74" t="s">
        <v>6181</v>
      </c>
      <c r="AD343" s="14" t="s">
        <v>89</v>
      </c>
    </row>
    <row r="344" spans="1:30" ht="30" x14ac:dyDescent="0.25">
      <c r="A344" s="58">
        <v>341</v>
      </c>
      <c r="B344" s="55" t="s">
        <v>173</v>
      </c>
      <c r="C344" s="59" t="s">
        <v>172</v>
      </c>
      <c r="D344" s="53"/>
      <c r="E344" s="57"/>
      <c r="F344" s="57"/>
      <c r="G344" s="57"/>
      <c r="H344" s="57"/>
      <c r="I344" s="57"/>
      <c r="J344" s="57"/>
      <c r="K344" s="47">
        <v>1</v>
      </c>
      <c r="L344" s="47">
        <v>500</v>
      </c>
      <c r="M344" s="57">
        <f>L344</f>
        <v>500</v>
      </c>
      <c r="N344" s="47">
        <v>1</v>
      </c>
      <c r="O344" s="47">
        <v>1</v>
      </c>
      <c r="P344" s="14"/>
      <c r="Q344" s="14"/>
      <c r="R344" s="47"/>
      <c r="S344" s="47"/>
      <c r="T344" s="47"/>
      <c r="U344" s="14"/>
      <c r="V344" s="47"/>
      <c r="W344" s="48"/>
      <c r="X344" s="48" t="s">
        <v>60</v>
      </c>
      <c r="Y344" s="48">
        <v>1</v>
      </c>
      <c r="Z344" s="48">
        <v>380</v>
      </c>
      <c r="AA344" s="48">
        <f>Z344</f>
        <v>380</v>
      </c>
      <c r="AB344" s="48" t="s">
        <v>20</v>
      </c>
      <c r="AC344" s="74" t="s">
        <v>6181</v>
      </c>
      <c r="AD344" s="14" t="s">
        <v>19</v>
      </c>
    </row>
    <row r="345" spans="1:30" ht="60" x14ac:dyDescent="0.25">
      <c r="A345" s="58">
        <v>342</v>
      </c>
      <c r="B345" s="55" t="s">
        <v>171</v>
      </c>
      <c r="C345" s="59" t="s">
        <v>170</v>
      </c>
      <c r="D345" s="53"/>
      <c r="E345" s="57"/>
      <c r="F345" s="57"/>
      <c r="G345" s="57"/>
      <c r="H345" s="57"/>
      <c r="I345" s="57"/>
      <c r="J345" s="57"/>
      <c r="K345" s="47">
        <v>1</v>
      </c>
      <c r="L345" s="47">
        <v>10000</v>
      </c>
      <c r="M345" s="57">
        <f>L345</f>
        <v>10000</v>
      </c>
      <c r="N345" s="47"/>
      <c r="O345" s="47"/>
      <c r="P345" s="14"/>
      <c r="Q345" s="14"/>
      <c r="R345" s="47"/>
      <c r="S345" s="47"/>
      <c r="T345" s="47"/>
      <c r="U345" s="14"/>
      <c r="V345" s="47"/>
      <c r="W345" s="48"/>
      <c r="X345" s="48"/>
      <c r="Y345" s="48"/>
      <c r="Z345" s="48"/>
      <c r="AA345" s="48"/>
      <c r="AB345" s="48" t="s">
        <v>20</v>
      </c>
      <c r="AC345" s="74" t="s">
        <v>6181</v>
      </c>
      <c r="AD345" s="14" t="s">
        <v>81</v>
      </c>
    </row>
    <row r="346" spans="1:30" ht="47.25" x14ac:dyDescent="0.25">
      <c r="A346" s="58">
        <v>343</v>
      </c>
      <c r="B346" s="55" t="s">
        <v>169</v>
      </c>
      <c r="C346" s="59" t="s">
        <v>168</v>
      </c>
      <c r="D346" s="53"/>
      <c r="E346" s="57"/>
      <c r="F346" s="57"/>
      <c r="G346" s="57"/>
      <c r="H346" s="57"/>
      <c r="I346" s="57"/>
      <c r="J346" s="57"/>
      <c r="K346" s="47">
        <v>1</v>
      </c>
      <c r="L346" s="47" t="s">
        <v>167</v>
      </c>
      <c r="M346" s="57">
        <v>4000</v>
      </c>
      <c r="N346" s="47"/>
      <c r="O346" s="47"/>
      <c r="P346" s="14"/>
      <c r="Q346" s="14"/>
      <c r="R346" s="47"/>
      <c r="S346" s="47"/>
      <c r="T346" s="47"/>
      <c r="U346" s="14"/>
      <c r="V346" s="47"/>
      <c r="W346" s="48"/>
      <c r="X346" s="48" t="s">
        <v>60</v>
      </c>
      <c r="Y346" s="48">
        <v>1</v>
      </c>
      <c r="Z346" s="48">
        <v>250</v>
      </c>
      <c r="AA346" s="48">
        <f t="shared" ref="AA346:AA357" si="13">Z346</f>
        <v>250</v>
      </c>
      <c r="AB346" s="48" t="s">
        <v>20</v>
      </c>
      <c r="AC346" s="74" t="s">
        <v>6181</v>
      </c>
      <c r="AD346" s="14" t="s">
        <v>81</v>
      </c>
    </row>
    <row r="347" spans="1:30" ht="15.75" x14ac:dyDescent="0.25">
      <c r="A347" s="58">
        <v>344</v>
      </c>
      <c r="B347" s="55" t="s">
        <v>166</v>
      </c>
      <c r="C347" s="59" t="s">
        <v>165</v>
      </c>
      <c r="D347" s="53"/>
      <c r="E347" s="57"/>
      <c r="F347" s="57"/>
      <c r="G347" s="57"/>
      <c r="H347" s="57"/>
      <c r="I347" s="57"/>
      <c r="J347" s="57"/>
      <c r="K347" s="49"/>
      <c r="L347" s="49"/>
      <c r="M347" s="70"/>
      <c r="N347" s="47"/>
      <c r="O347" s="47"/>
      <c r="P347" s="14"/>
      <c r="Q347" s="14"/>
      <c r="R347" s="47" t="s">
        <v>21</v>
      </c>
      <c r="S347" s="47">
        <v>1</v>
      </c>
      <c r="T347" s="47"/>
      <c r="U347" s="14"/>
      <c r="V347" s="47"/>
      <c r="W347" s="48"/>
      <c r="X347" s="48" t="s">
        <v>60</v>
      </c>
      <c r="Y347" s="48">
        <v>1</v>
      </c>
      <c r="Z347" s="48">
        <v>10</v>
      </c>
      <c r="AA347" s="48">
        <f t="shared" si="13"/>
        <v>10</v>
      </c>
      <c r="AB347" s="48" t="s">
        <v>20</v>
      </c>
      <c r="AC347" s="74" t="s">
        <v>6181</v>
      </c>
      <c r="AD347" s="14" t="s">
        <v>11</v>
      </c>
    </row>
    <row r="348" spans="1:30" ht="30" x14ac:dyDescent="0.25">
      <c r="A348" s="58">
        <v>345</v>
      </c>
      <c r="B348" s="55" t="s">
        <v>164</v>
      </c>
      <c r="C348" s="59" t="s">
        <v>163</v>
      </c>
      <c r="D348" s="53"/>
      <c r="E348" s="57"/>
      <c r="F348" s="57"/>
      <c r="G348" s="57"/>
      <c r="H348" s="57"/>
      <c r="I348" s="57"/>
      <c r="J348" s="57"/>
      <c r="K348" s="48"/>
      <c r="L348" s="47"/>
      <c r="M348" s="57"/>
      <c r="N348" s="47"/>
      <c r="O348" s="47"/>
      <c r="P348" s="14"/>
      <c r="Q348" s="14"/>
      <c r="R348" s="47" t="s">
        <v>21</v>
      </c>
      <c r="S348" s="47">
        <v>1</v>
      </c>
      <c r="T348" s="47"/>
      <c r="U348" s="14"/>
      <c r="V348" s="47"/>
      <c r="W348" s="48"/>
      <c r="X348" s="48" t="s">
        <v>60</v>
      </c>
      <c r="Y348" s="48">
        <v>1</v>
      </c>
      <c r="Z348" s="48">
        <v>35</v>
      </c>
      <c r="AA348" s="48">
        <f t="shared" si="13"/>
        <v>35</v>
      </c>
      <c r="AB348" s="48" t="s">
        <v>20</v>
      </c>
      <c r="AC348" s="74" t="s">
        <v>6181</v>
      </c>
      <c r="AD348" s="14" t="s">
        <v>97</v>
      </c>
    </row>
    <row r="349" spans="1:30" ht="30" x14ac:dyDescent="0.25">
      <c r="A349" s="58">
        <v>346</v>
      </c>
      <c r="B349" s="55" t="s">
        <v>162</v>
      </c>
      <c r="C349" s="59" t="s">
        <v>161</v>
      </c>
      <c r="D349" s="53"/>
      <c r="E349" s="57"/>
      <c r="F349" s="57"/>
      <c r="G349" s="57"/>
      <c r="H349" s="57"/>
      <c r="I349" s="57"/>
      <c r="J349" s="57"/>
      <c r="K349" s="48"/>
      <c r="L349" s="47"/>
      <c r="M349" s="57"/>
      <c r="N349" s="47"/>
      <c r="O349" s="47"/>
      <c r="P349" s="14"/>
      <c r="Q349" s="14"/>
      <c r="R349" s="47" t="s">
        <v>21</v>
      </c>
      <c r="S349" s="47">
        <v>1</v>
      </c>
      <c r="T349" s="47"/>
      <c r="U349" s="14"/>
      <c r="V349" s="47"/>
      <c r="W349" s="48"/>
      <c r="X349" s="48" t="s">
        <v>60</v>
      </c>
      <c r="Y349" s="48">
        <v>1</v>
      </c>
      <c r="Z349" s="48">
        <v>30</v>
      </c>
      <c r="AA349" s="48">
        <f t="shared" si="13"/>
        <v>30</v>
      </c>
      <c r="AB349" s="48" t="s">
        <v>20</v>
      </c>
      <c r="AC349" s="74" t="s">
        <v>6181</v>
      </c>
      <c r="AD349" s="14" t="s">
        <v>81</v>
      </c>
    </row>
    <row r="350" spans="1:30" ht="30" x14ac:dyDescent="0.25">
      <c r="A350" s="58">
        <v>347</v>
      </c>
      <c r="B350" s="55" t="s">
        <v>160</v>
      </c>
      <c r="C350" s="59" t="s">
        <v>159</v>
      </c>
      <c r="D350" s="53"/>
      <c r="E350" s="57"/>
      <c r="F350" s="57"/>
      <c r="G350" s="57"/>
      <c r="H350" s="57"/>
      <c r="I350" s="57"/>
      <c r="J350" s="57"/>
      <c r="K350" s="48"/>
      <c r="L350" s="47"/>
      <c r="M350" s="57"/>
      <c r="N350" s="47"/>
      <c r="O350" s="47"/>
      <c r="P350" s="14"/>
      <c r="Q350" s="14"/>
      <c r="R350" s="47" t="s">
        <v>21</v>
      </c>
      <c r="S350" s="47">
        <v>1</v>
      </c>
      <c r="T350" s="47"/>
      <c r="U350" s="14"/>
      <c r="V350" s="47"/>
      <c r="W350" s="48"/>
      <c r="X350" s="48" t="s">
        <v>60</v>
      </c>
      <c r="Y350" s="47">
        <v>1</v>
      </c>
      <c r="Z350" s="47">
        <v>20</v>
      </c>
      <c r="AA350" s="48">
        <f t="shared" si="13"/>
        <v>20</v>
      </c>
      <c r="AB350" s="48" t="s">
        <v>20</v>
      </c>
      <c r="AC350" s="74" t="s">
        <v>6181</v>
      </c>
      <c r="AD350" s="14" t="s">
        <v>11</v>
      </c>
    </row>
    <row r="351" spans="1:30" ht="15.75" x14ac:dyDescent="0.25">
      <c r="A351" s="58">
        <v>348</v>
      </c>
      <c r="B351" s="55"/>
      <c r="C351" s="59"/>
      <c r="D351" s="53"/>
      <c r="E351" s="57"/>
      <c r="F351" s="57"/>
      <c r="G351" s="57"/>
      <c r="H351" s="57"/>
      <c r="I351" s="57"/>
      <c r="J351" s="57"/>
      <c r="K351" s="48"/>
      <c r="L351" s="47"/>
      <c r="M351" s="57"/>
      <c r="N351" s="47"/>
      <c r="O351" s="47"/>
      <c r="P351" s="14"/>
      <c r="Q351" s="14"/>
      <c r="R351" s="47"/>
      <c r="S351" s="47"/>
      <c r="T351" s="47"/>
      <c r="U351" s="14"/>
      <c r="V351" s="47"/>
      <c r="W351" s="48"/>
      <c r="X351" s="48" t="s">
        <v>60</v>
      </c>
      <c r="Y351" s="47">
        <v>1</v>
      </c>
      <c r="Z351" s="47">
        <v>30</v>
      </c>
      <c r="AA351" s="48">
        <f t="shared" si="13"/>
        <v>30</v>
      </c>
      <c r="AB351" s="48" t="s">
        <v>20</v>
      </c>
      <c r="AC351" s="74" t="s">
        <v>6181</v>
      </c>
      <c r="AD351" s="14" t="s">
        <v>11</v>
      </c>
    </row>
    <row r="352" spans="1:30" ht="30" x14ac:dyDescent="0.25">
      <c r="A352" s="58">
        <v>349</v>
      </c>
      <c r="B352" s="55" t="s">
        <v>158</v>
      </c>
      <c r="C352" s="59" t="s">
        <v>157</v>
      </c>
      <c r="D352" s="53"/>
      <c r="E352" s="57"/>
      <c r="F352" s="57"/>
      <c r="G352" s="57"/>
      <c r="H352" s="57"/>
      <c r="I352" s="57"/>
      <c r="J352" s="57"/>
      <c r="K352" s="48"/>
      <c r="L352" s="47"/>
      <c r="M352" s="57"/>
      <c r="N352" s="47"/>
      <c r="O352" s="47"/>
      <c r="P352" s="14"/>
      <c r="Q352" s="14"/>
      <c r="R352" s="47" t="s">
        <v>21</v>
      </c>
      <c r="S352" s="47">
        <v>1</v>
      </c>
      <c r="T352" s="47"/>
      <c r="U352" s="14"/>
      <c r="V352" s="47"/>
      <c r="W352" s="48"/>
      <c r="X352" s="48" t="s">
        <v>60</v>
      </c>
      <c r="Y352" s="47">
        <v>1</v>
      </c>
      <c r="Z352" s="47">
        <v>7.5</v>
      </c>
      <c r="AA352" s="48">
        <f t="shared" si="13"/>
        <v>7.5</v>
      </c>
      <c r="AB352" s="48" t="s">
        <v>20</v>
      </c>
      <c r="AC352" s="74" t="s">
        <v>6181</v>
      </c>
      <c r="AD352" s="14" t="s">
        <v>11</v>
      </c>
    </row>
    <row r="353" spans="1:30" ht="45" x14ac:dyDescent="0.25">
      <c r="A353" s="58">
        <v>350</v>
      </c>
      <c r="B353" s="55" t="s">
        <v>156</v>
      </c>
      <c r="C353" s="59" t="s">
        <v>155</v>
      </c>
      <c r="D353" s="53"/>
      <c r="E353" s="57"/>
      <c r="F353" s="57"/>
      <c r="G353" s="57"/>
      <c r="H353" s="57"/>
      <c r="I353" s="57"/>
      <c r="J353" s="57"/>
      <c r="K353" s="48"/>
      <c r="L353" s="47"/>
      <c r="M353" s="57"/>
      <c r="N353" s="47"/>
      <c r="O353" s="47"/>
      <c r="P353" s="14"/>
      <c r="Q353" s="14"/>
      <c r="R353" s="47" t="s">
        <v>21</v>
      </c>
      <c r="S353" s="47">
        <v>1</v>
      </c>
      <c r="T353" s="47"/>
      <c r="U353" s="14"/>
      <c r="V353" s="47"/>
      <c r="W353" s="48"/>
      <c r="X353" s="48" t="s">
        <v>60</v>
      </c>
      <c r="Y353" s="47">
        <v>1</v>
      </c>
      <c r="Z353" s="47">
        <v>15</v>
      </c>
      <c r="AA353" s="48">
        <f t="shared" si="13"/>
        <v>15</v>
      </c>
      <c r="AB353" s="48" t="s">
        <v>20</v>
      </c>
      <c r="AC353" s="74" t="s">
        <v>6181</v>
      </c>
      <c r="AD353" s="14" t="s">
        <v>66</v>
      </c>
    </row>
    <row r="354" spans="1:30" ht="15.75" x14ac:dyDescent="0.25">
      <c r="A354" s="58">
        <v>351</v>
      </c>
      <c r="B354" s="55" t="s">
        <v>154</v>
      </c>
      <c r="C354" s="59" t="s">
        <v>153</v>
      </c>
      <c r="D354" s="53"/>
      <c r="E354" s="57"/>
      <c r="F354" s="57"/>
      <c r="G354" s="57"/>
      <c r="H354" s="57"/>
      <c r="I354" s="57"/>
      <c r="J354" s="57"/>
      <c r="K354" s="48"/>
      <c r="L354" s="47"/>
      <c r="M354" s="57"/>
      <c r="N354" s="47"/>
      <c r="O354" s="47"/>
      <c r="P354" s="14"/>
      <c r="Q354" s="14"/>
      <c r="R354" s="47" t="s">
        <v>21</v>
      </c>
      <c r="S354" s="47">
        <v>1</v>
      </c>
      <c r="T354" s="47"/>
      <c r="U354" s="14"/>
      <c r="V354" s="47"/>
      <c r="W354" s="48"/>
      <c r="X354" s="48" t="s">
        <v>60</v>
      </c>
      <c r="Y354" s="47">
        <v>1</v>
      </c>
      <c r="Z354" s="47">
        <v>17.5</v>
      </c>
      <c r="AA354" s="48">
        <f t="shared" si="13"/>
        <v>17.5</v>
      </c>
      <c r="AB354" s="48" t="s">
        <v>20</v>
      </c>
      <c r="AC354" s="74" t="s">
        <v>6181</v>
      </c>
      <c r="AD354" s="14" t="s">
        <v>97</v>
      </c>
    </row>
    <row r="355" spans="1:30" ht="15.75" x14ac:dyDescent="0.25">
      <c r="A355" s="58">
        <v>352</v>
      </c>
      <c r="B355" s="55" t="s">
        <v>152</v>
      </c>
      <c r="C355" s="59" t="s">
        <v>151</v>
      </c>
      <c r="D355" s="53"/>
      <c r="E355" s="57"/>
      <c r="F355" s="57"/>
      <c r="G355" s="57"/>
      <c r="H355" s="57"/>
      <c r="I355" s="57"/>
      <c r="J355" s="57"/>
      <c r="K355" s="48"/>
      <c r="L355" s="47"/>
      <c r="M355" s="57"/>
      <c r="N355" s="47"/>
      <c r="O355" s="47"/>
      <c r="P355" s="14"/>
      <c r="Q355" s="14"/>
      <c r="R355" s="47" t="s">
        <v>21</v>
      </c>
      <c r="S355" s="47">
        <v>1</v>
      </c>
      <c r="T355" s="47"/>
      <c r="U355" s="14"/>
      <c r="V355" s="47"/>
      <c r="W355" s="48"/>
      <c r="X355" s="48" t="s">
        <v>60</v>
      </c>
      <c r="Y355" s="47">
        <v>1</v>
      </c>
      <c r="Z355" s="47">
        <v>20</v>
      </c>
      <c r="AA355" s="48">
        <f t="shared" si="13"/>
        <v>20</v>
      </c>
      <c r="AB355" s="48" t="s">
        <v>20</v>
      </c>
      <c r="AC355" s="74" t="s">
        <v>6181</v>
      </c>
      <c r="AD355" s="14" t="s">
        <v>97</v>
      </c>
    </row>
    <row r="356" spans="1:30" ht="30" x14ac:dyDescent="0.25">
      <c r="A356" s="58">
        <v>353</v>
      </c>
      <c r="B356" s="55" t="s">
        <v>150</v>
      </c>
      <c r="C356" s="59" t="s">
        <v>149</v>
      </c>
      <c r="D356" s="53"/>
      <c r="E356" s="57"/>
      <c r="F356" s="57"/>
      <c r="G356" s="57"/>
      <c r="H356" s="57"/>
      <c r="I356" s="57"/>
      <c r="J356" s="57"/>
      <c r="K356" s="48"/>
      <c r="L356" s="47"/>
      <c r="M356" s="57"/>
      <c r="N356" s="47"/>
      <c r="O356" s="47"/>
      <c r="P356" s="14"/>
      <c r="Q356" s="14"/>
      <c r="R356" s="47" t="s">
        <v>21</v>
      </c>
      <c r="S356" s="47">
        <v>1</v>
      </c>
      <c r="T356" s="47"/>
      <c r="U356" s="14"/>
      <c r="V356" s="47"/>
      <c r="W356" s="48"/>
      <c r="X356" s="48" t="s">
        <v>60</v>
      </c>
      <c r="Y356" s="47">
        <v>1</v>
      </c>
      <c r="Z356" s="47">
        <v>25</v>
      </c>
      <c r="AA356" s="48">
        <f t="shared" si="13"/>
        <v>25</v>
      </c>
      <c r="AB356" s="48" t="s">
        <v>20</v>
      </c>
      <c r="AC356" s="74" t="s">
        <v>6181</v>
      </c>
      <c r="AD356" s="5" t="s">
        <v>11</v>
      </c>
    </row>
    <row r="357" spans="1:30" ht="30" x14ac:dyDescent="0.25">
      <c r="A357" s="58">
        <v>354</v>
      </c>
      <c r="B357" s="55" t="s">
        <v>148</v>
      </c>
      <c r="C357" s="59" t="s">
        <v>147</v>
      </c>
      <c r="D357" s="53"/>
      <c r="E357" s="57"/>
      <c r="F357" s="57"/>
      <c r="G357" s="57"/>
      <c r="H357" s="57"/>
      <c r="I357" s="57"/>
      <c r="J357" s="57"/>
      <c r="K357" s="48"/>
      <c r="L357" s="47"/>
      <c r="M357" s="57"/>
      <c r="N357" s="47"/>
      <c r="O357" s="47"/>
      <c r="P357" s="14"/>
      <c r="Q357" s="14"/>
      <c r="R357" s="47" t="s">
        <v>21</v>
      </c>
      <c r="S357" s="47">
        <v>1</v>
      </c>
      <c r="T357" s="47"/>
      <c r="U357" s="14"/>
      <c r="V357" s="47"/>
      <c r="W357" s="48"/>
      <c r="X357" s="48" t="s">
        <v>60</v>
      </c>
      <c r="Y357" s="47">
        <v>1</v>
      </c>
      <c r="Z357" s="47">
        <v>25</v>
      </c>
      <c r="AA357" s="48">
        <f t="shared" si="13"/>
        <v>25</v>
      </c>
      <c r="AB357" s="48" t="s">
        <v>20</v>
      </c>
      <c r="AC357" s="74" t="s">
        <v>6181</v>
      </c>
      <c r="AD357" s="5" t="s">
        <v>97</v>
      </c>
    </row>
    <row r="358" spans="1:30" ht="30" x14ac:dyDescent="0.25">
      <c r="A358" s="58">
        <v>355</v>
      </c>
      <c r="B358" s="55" t="s">
        <v>146</v>
      </c>
      <c r="C358" s="59" t="s">
        <v>145</v>
      </c>
      <c r="D358" s="53"/>
      <c r="E358" s="57"/>
      <c r="F358" s="57"/>
      <c r="G358" s="57"/>
      <c r="H358" s="57"/>
      <c r="I358" s="57"/>
      <c r="J358" s="57"/>
      <c r="K358" s="48"/>
      <c r="L358" s="47"/>
      <c r="M358" s="57"/>
      <c r="N358" s="47"/>
      <c r="O358" s="47"/>
      <c r="P358" s="14"/>
      <c r="Q358" s="14"/>
      <c r="R358" s="47" t="s">
        <v>21</v>
      </c>
      <c r="S358" s="47">
        <v>1</v>
      </c>
      <c r="T358" s="47"/>
      <c r="U358" s="14"/>
      <c r="V358" s="47"/>
      <c r="W358" s="48"/>
      <c r="X358" s="48" t="s">
        <v>60</v>
      </c>
      <c r="Y358" s="48">
        <v>2</v>
      </c>
      <c r="Z358" s="48">
        <v>15</v>
      </c>
      <c r="AA358" s="48">
        <v>30</v>
      </c>
      <c r="AB358" s="48" t="s">
        <v>20</v>
      </c>
      <c r="AC358" s="74" t="s">
        <v>6181</v>
      </c>
      <c r="AD358" s="5" t="s">
        <v>11</v>
      </c>
    </row>
    <row r="359" spans="1:30" ht="30" x14ac:dyDescent="0.25">
      <c r="A359" s="58">
        <v>356</v>
      </c>
      <c r="B359" s="55" t="s">
        <v>144</v>
      </c>
      <c r="C359" s="59" t="s">
        <v>143</v>
      </c>
      <c r="D359" s="53"/>
      <c r="E359" s="57"/>
      <c r="F359" s="57"/>
      <c r="G359" s="57"/>
      <c r="H359" s="57"/>
      <c r="I359" s="57"/>
      <c r="J359" s="57"/>
      <c r="K359" s="48"/>
      <c r="L359" s="47"/>
      <c r="M359" s="57"/>
      <c r="N359" s="47"/>
      <c r="O359" s="47"/>
      <c r="P359" s="14"/>
      <c r="Q359" s="14"/>
      <c r="R359" s="47" t="s">
        <v>21</v>
      </c>
      <c r="S359" s="47">
        <v>1</v>
      </c>
      <c r="T359" s="47"/>
      <c r="U359" s="14"/>
      <c r="V359" s="47"/>
      <c r="W359" s="48"/>
      <c r="X359" s="48" t="s">
        <v>60</v>
      </c>
      <c r="Y359" s="47">
        <v>1</v>
      </c>
      <c r="Z359" s="47">
        <v>45</v>
      </c>
      <c r="AA359" s="48">
        <f t="shared" ref="AA359:AA364" si="14">Z359</f>
        <v>45</v>
      </c>
      <c r="AB359" s="48" t="s">
        <v>20</v>
      </c>
      <c r="AC359" s="74" t="s">
        <v>6181</v>
      </c>
      <c r="AD359" s="5" t="s">
        <v>97</v>
      </c>
    </row>
    <row r="360" spans="1:30" ht="30" x14ac:dyDescent="0.25">
      <c r="A360" s="58">
        <v>357</v>
      </c>
      <c r="B360" s="55" t="s">
        <v>142</v>
      </c>
      <c r="C360" s="59" t="s">
        <v>141</v>
      </c>
      <c r="D360" s="53"/>
      <c r="E360" s="57"/>
      <c r="F360" s="57"/>
      <c r="G360" s="57"/>
      <c r="H360" s="57"/>
      <c r="I360" s="57"/>
      <c r="J360" s="57"/>
      <c r="K360" s="48">
        <v>1</v>
      </c>
      <c r="L360" s="47">
        <v>100</v>
      </c>
      <c r="M360" s="57">
        <v>100</v>
      </c>
      <c r="N360" s="47"/>
      <c r="O360" s="47"/>
      <c r="P360" s="14"/>
      <c r="Q360" s="14"/>
      <c r="R360" s="47" t="s">
        <v>21</v>
      </c>
      <c r="S360" s="47">
        <v>1</v>
      </c>
      <c r="T360" s="47"/>
      <c r="U360" s="14"/>
      <c r="V360" s="47"/>
      <c r="W360" s="48"/>
      <c r="X360" s="48" t="s">
        <v>60</v>
      </c>
      <c r="Y360" s="47">
        <v>1</v>
      </c>
      <c r="Z360" s="47">
        <v>30</v>
      </c>
      <c r="AA360" s="48">
        <f t="shared" si="14"/>
        <v>30</v>
      </c>
      <c r="AB360" s="48" t="s">
        <v>20</v>
      </c>
      <c r="AC360" s="74" t="s">
        <v>6181</v>
      </c>
      <c r="AD360" s="5" t="s">
        <v>24</v>
      </c>
    </row>
    <row r="361" spans="1:30" ht="15.75" x14ac:dyDescent="0.25">
      <c r="A361" s="58">
        <v>358</v>
      </c>
      <c r="B361" s="55" t="s">
        <v>140</v>
      </c>
      <c r="C361" s="59" t="s">
        <v>139</v>
      </c>
      <c r="D361" s="53"/>
      <c r="E361" s="57"/>
      <c r="F361" s="57"/>
      <c r="G361" s="57"/>
      <c r="H361" s="57"/>
      <c r="I361" s="57"/>
      <c r="J361" s="47"/>
      <c r="K361" s="49"/>
      <c r="L361" s="49"/>
      <c r="M361" s="47"/>
      <c r="N361" s="47"/>
      <c r="O361" s="47"/>
      <c r="P361" s="14"/>
      <c r="Q361" s="14"/>
      <c r="R361" s="47" t="s">
        <v>21</v>
      </c>
      <c r="S361" s="47">
        <v>1</v>
      </c>
      <c r="T361" s="47"/>
      <c r="U361" s="14"/>
      <c r="V361" s="47"/>
      <c r="W361" s="48"/>
      <c r="X361" s="48" t="s">
        <v>60</v>
      </c>
      <c r="Y361" s="47">
        <v>1</v>
      </c>
      <c r="Z361" s="47">
        <v>20</v>
      </c>
      <c r="AA361" s="48">
        <f t="shared" si="14"/>
        <v>20</v>
      </c>
      <c r="AB361" s="48" t="s">
        <v>20</v>
      </c>
      <c r="AC361" s="74" t="s">
        <v>6181</v>
      </c>
      <c r="AD361" s="5" t="s">
        <v>97</v>
      </c>
    </row>
    <row r="362" spans="1:30" ht="30" x14ac:dyDescent="0.25">
      <c r="A362" s="58">
        <v>359</v>
      </c>
      <c r="B362" s="55" t="s">
        <v>138</v>
      </c>
      <c r="C362" s="59" t="s">
        <v>137</v>
      </c>
      <c r="D362" s="53"/>
      <c r="E362" s="57"/>
      <c r="F362" s="57"/>
      <c r="G362" s="57"/>
      <c r="H362" s="57"/>
      <c r="I362" s="57"/>
      <c r="J362" s="57"/>
      <c r="K362" s="48"/>
      <c r="L362" s="48"/>
      <c r="M362" s="57"/>
      <c r="N362" s="47"/>
      <c r="O362" s="47"/>
      <c r="P362" s="14"/>
      <c r="Q362" s="14"/>
      <c r="R362" s="47" t="s">
        <v>21</v>
      </c>
      <c r="S362" s="47">
        <v>1</v>
      </c>
      <c r="T362" s="47"/>
      <c r="U362" s="14"/>
      <c r="V362" s="47"/>
      <c r="W362" s="48"/>
      <c r="X362" s="48" t="s">
        <v>60</v>
      </c>
      <c r="Y362" s="47">
        <v>1</v>
      </c>
      <c r="Z362" s="47">
        <v>20</v>
      </c>
      <c r="AA362" s="48">
        <f t="shared" si="14"/>
        <v>20</v>
      </c>
      <c r="AB362" s="48" t="s">
        <v>20</v>
      </c>
      <c r="AC362" s="74" t="s">
        <v>6181</v>
      </c>
      <c r="AD362" s="5" t="s">
        <v>11</v>
      </c>
    </row>
    <row r="363" spans="1:30" ht="30" x14ac:dyDescent="0.25">
      <c r="A363" s="58">
        <v>360</v>
      </c>
      <c r="B363" s="55" t="s">
        <v>136</v>
      </c>
      <c r="C363" s="67" t="s">
        <v>135</v>
      </c>
      <c r="D363" s="53"/>
      <c r="E363" s="69"/>
      <c r="F363" s="69"/>
      <c r="G363" s="69"/>
      <c r="H363" s="69"/>
      <c r="I363" s="69"/>
      <c r="J363" s="69"/>
      <c r="K363" s="48"/>
      <c r="L363" s="48"/>
      <c r="M363" s="57"/>
      <c r="N363" s="68"/>
      <c r="O363" s="68"/>
      <c r="P363" s="14"/>
      <c r="Q363" s="14"/>
      <c r="R363" s="47" t="s">
        <v>21</v>
      </c>
      <c r="S363" s="47">
        <v>1</v>
      </c>
      <c r="T363" s="68"/>
      <c r="U363" s="14"/>
      <c r="V363" s="68"/>
      <c r="W363" s="48"/>
      <c r="X363" s="48" t="s">
        <v>60</v>
      </c>
      <c r="Y363" s="68">
        <v>1</v>
      </c>
      <c r="Z363" s="68">
        <v>15</v>
      </c>
      <c r="AA363" s="48">
        <f t="shared" si="14"/>
        <v>15</v>
      </c>
      <c r="AB363" s="48" t="s">
        <v>20</v>
      </c>
      <c r="AC363" s="74" t="s">
        <v>6181</v>
      </c>
      <c r="AD363" s="5" t="s">
        <v>19</v>
      </c>
    </row>
    <row r="364" spans="1:30" ht="30" x14ac:dyDescent="0.25">
      <c r="A364" s="58">
        <v>361</v>
      </c>
      <c r="B364" s="55" t="s">
        <v>134</v>
      </c>
      <c r="C364" s="67" t="s">
        <v>133</v>
      </c>
      <c r="D364" s="53"/>
      <c r="E364" s="57"/>
      <c r="F364" s="57"/>
      <c r="G364" s="57"/>
      <c r="H364" s="57"/>
      <c r="I364" s="57"/>
      <c r="J364" s="57"/>
      <c r="K364" s="48"/>
      <c r="L364" s="48"/>
      <c r="M364" s="57"/>
      <c r="N364" s="47"/>
      <c r="O364" s="47"/>
      <c r="P364" s="14"/>
      <c r="Q364" s="14"/>
      <c r="R364" s="47" t="s">
        <v>21</v>
      </c>
      <c r="S364" s="47">
        <v>1</v>
      </c>
      <c r="T364" s="47"/>
      <c r="U364" s="14"/>
      <c r="V364" s="47"/>
      <c r="W364" s="48"/>
      <c r="X364" s="48" t="s">
        <v>60</v>
      </c>
      <c r="Y364" s="47">
        <v>1</v>
      </c>
      <c r="Z364" s="47">
        <v>15</v>
      </c>
      <c r="AA364" s="48">
        <f t="shared" si="14"/>
        <v>15</v>
      </c>
      <c r="AB364" s="48" t="s">
        <v>20</v>
      </c>
      <c r="AC364" s="74" t="s">
        <v>6181</v>
      </c>
      <c r="AD364" s="5" t="s">
        <v>11</v>
      </c>
    </row>
    <row r="365" spans="1:30" ht="30" x14ac:dyDescent="0.25">
      <c r="A365" s="58">
        <v>362</v>
      </c>
      <c r="B365" s="55" t="s">
        <v>132</v>
      </c>
      <c r="C365" s="67" t="s">
        <v>131</v>
      </c>
      <c r="D365" s="53"/>
      <c r="E365" s="48"/>
      <c r="F365" s="48"/>
      <c r="G365" s="48"/>
      <c r="H365" s="48"/>
      <c r="I365" s="48"/>
      <c r="J365" s="48"/>
      <c r="K365" s="48">
        <v>1</v>
      </c>
      <c r="L365" s="48">
        <v>160</v>
      </c>
      <c r="M365" s="57">
        <v>160</v>
      </c>
      <c r="N365" s="48">
        <v>1</v>
      </c>
      <c r="O365" s="48">
        <v>1</v>
      </c>
      <c r="P365" s="14"/>
      <c r="Q365" s="14"/>
      <c r="R365" s="48"/>
      <c r="S365" s="48"/>
      <c r="T365" s="48"/>
      <c r="U365" s="14"/>
      <c r="V365" s="48"/>
      <c r="W365" s="48"/>
      <c r="X365" s="48" t="s">
        <v>60</v>
      </c>
      <c r="Y365" s="48">
        <v>1</v>
      </c>
      <c r="Z365" s="49">
        <v>62.5</v>
      </c>
      <c r="AA365" s="49">
        <f>Z365+Z366</f>
        <v>97.5</v>
      </c>
      <c r="AB365" s="48" t="s">
        <v>20</v>
      </c>
      <c r="AC365" s="74" t="s">
        <v>6181</v>
      </c>
      <c r="AD365" s="5" t="s">
        <v>11</v>
      </c>
    </row>
    <row r="366" spans="1:30" ht="15.75" x14ac:dyDescent="0.25">
      <c r="A366" s="58">
        <v>363</v>
      </c>
      <c r="B366" s="55"/>
      <c r="C366" s="66"/>
      <c r="D366" s="53"/>
      <c r="E366" s="60"/>
      <c r="F366" s="48"/>
      <c r="G366" s="60"/>
      <c r="H366" s="60"/>
      <c r="I366" s="60"/>
      <c r="J366" s="60"/>
      <c r="K366" s="48"/>
      <c r="L366" s="48"/>
      <c r="M366" s="57"/>
      <c r="N366" s="48"/>
      <c r="O366" s="48"/>
      <c r="P366" s="14"/>
      <c r="Q366" s="14"/>
      <c r="R366" s="48"/>
      <c r="S366" s="48"/>
      <c r="T366" s="48"/>
      <c r="U366" s="14"/>
      <c r="V366" s="48"/>
      <c r="W366" s="48"/>
      <c r="X366" s="48" t="s">
        <v>60</v>
      </c>
      <c r="Y366" s="48">
        <v>1</v>
      </c>
      <c r="Z366" s="49">
        <v>35</v>
      </c>
      <c r="AA366" s="49"/>
      <c r="AB366" s="48" t="s">
        <v>20</v>
      </c>
      <c r="AC366" s="74" t="s">
        <v>6181</v>
      </c>
      <c r="AD366" s="5" t="s">
        <v>11</v>
      </c>
    </row>
    <row r="367" spans="1:30" ht="31.5" x14ac:dyDescent="0.25">
      <c r="A367" s="58">
        <v>364</v>
      </c>
      <c r="B367" s="55" t="s">
        <v>130</v>
      </c>
      <c r="C367" s="59" t="s">
        <v>129</v>
      </c>
      <c r="D367" s="53" t="s">
        <v>1</v>
      </c>
      <c r="E367" s="57" t="s">
        <v>4</v>
      </c>
      <c r="F367" s="47">
        <v>1</v>
      </c>
      <c r="G367" s="57" t="s">
        <v>128</v>
      </c>
      <c r="H367" s="57">
        <f>9000/0.8</f>
        <v>11250</v>
      </c>
      <c r="I367" s="57"/>
      <c r="J367" s="57"/>
      <c r="K367" s="48"/>
      <c r="L367" s="48"/>
      <c r="M367" s="57"/>
      <c r="N367" s="47"/>
      <c r="O367" s="47"/>
      <c r="P367" s="14"/>
      <c r="Q367" s="14"/>
      <c r="R367" s="47"/>
      <c r="S367" s="47"/>
      <c r="T367" s="47"/>
      <c r="U367" s="14"/>
      <c r="V367" s="47"/>
      <c r="W367" s="48"/>
      <c r="X367" s="48" t="s">
        <v>60</v>
      </c>
      <c r="Y367" s="47">
        <v>1</v>
      </c>
      <c r="Z367" s="47">
        <v>100</v>
      </c>
      <c r="AA367" s="48">
        <f t="shared" ref="AA367:AA376" si="15">Z367</f>
        <v>100</v>
      </c>
      <c r="AB367" s="48" t="s">
        <v>1</v>
      </c>
      <c r="AC367" s="74" t="s">
        <v>6181</v>
      </c>
      <c r="AD367" s="5" t="s">
        <v>15</v>
      </c>
    </row>
    <row r="368" spans="1:30" ht="60" x14ac:dyDescent="0.25">
      <c r="A368" s="58">
        <v>365</v>
      </c>
      <c r="B368" s="55" t="s">
        <v>127</v>
      </c>
      <c r="C368" s="59" t="s">
        <v>126</v>
      </c>
      <c r="D368" s="53" t="s">
        <v>1</v>
      </c>
      <c r="E368" s="57" t="s">
        <v>4</v>
      </c>
      <c r="F368" s="47">
        <v>1</v>
      </c>
      <c r="G368" s="57" t="s">
        <v>125</v>
      </c>
      <c r="H368" s="57">
        <f>6000/0.8*3</f>
        <v>22500</v>
      </c>
      <c r="I368" s="57"/>
      <c r="J368" s="57"/>
      <c r="K368" s="48"/>
      <c r="L368" s="48"/>
      <c r="M368" s="57"/>
      <c r="N368" s="65"/>
      <c r="O368" s="65"/>
      <c r="P368" s="14"/>
      <c r="Q368" s="14"/>
      <c r="R368" s="65"/>
      <c r="S368" s="65"/>
      <c r="T368" s="65"/>
      <c r="U368" s="14"/>
      <c r="V368" s="65"/>
      <c r="W368" s="48"/>
      <c r="X368" s="48" t="s">
        <v>60</v>
      </c>
      <c r="Y368" s="65">
        <v>1</v>
      </c>
      <c r="Z368" s="47">
        <v>100</v>
      </c>
      <c r="AA368" s="48">
        <f t="shared" si="15"/>
        <v>100</v>
      </c>
      <c r="AB368" s="48" t="s">
        <v>1</v>
      </c>
      <c r="AC368" s="74" t="s">
        <v>6181</v>
      </c>
      <c r="AD368" s="5" t="s">
        <v>15</v>
      </c>
    </row>
    <row r="369" spans="1:30" ht="45" x14ac:dyDescent="0.25">
      <c r="A369" s="58">
        <v>366</v>
      </c>
      <c r="B369" s="55" t="s">
        <v>124</v>
      </c>
      <c r="C369" s="59" t="s">
        <v>121</v>
      </c>
      <c r="D369" s="53" t="s">
        <v>1</v>
      </c>
      <c r="E369" s="57" t="s">
        <v>4</v>
      </c>
      <c r="F369" s="47">
        <v>1</v>
      </c>
      <c r="G369" s="57" t="s">
        <v>123</v>
      </c>
      <c r="H369" s="57">
        <f>16000/0.8</f>
        <v>20000</v>
      </c>
      <c r="I369" s="57"/>
      <c r="J369" s="57"/>
      <c r="K369" s="48"/>
      <c r="L369" s="48"/>
      <c r="M369" s="57"/>
      <c r="N369" s="47"/>
      <c r="O369" s="47"/>
      <c r="P369" s="14"/>
      <c r="Q369" s="14"/>
      <c r="R369" s="47"/>
      <c r="S369" s="47"/>
      <c r="T369" s="47"/>
      <c r="U369" s="14"/>
      <c r="V369" s="47"/>
      <c r="W369" s="48"/>
      <c r="X369" s="48" t="s">
        <v>60</v>
      </c>
      <c r="Y369" s="47">
        <v>1</v>
      </c>
      <c r="Z369" s="47">
        <v>63</v>
      </c>
      <c r="AA369" s="48">
        <f t="shared" si="15"/>
        <v>63</v>
      </c>
      <c r="AB369" s="48" t="s">
        <v>1</v>
      </c>
      <c r="AC369" s="74" t="s">
        <v>6181</v>
      </c>
      <c r="AD369" s="5" t="s">
        <v>19</v>
      </c>
    </row>
    <row r="370" spans="1:30" ht="45" x14ac:dyDescent="0.25">
      <c r="A370" s="58">
        <v>367</v>
      </c>
      <c r="B370" s="55" t="s">
        <v>122</v>
      </c>
      <c r="C370" s="59" t="s">
        <v>121</v>
      </c>
      <c r="D370" s="53" t="s">
        <v>1</v>
      </c>
      <c r="E370" s="57" t="s">
        <v>4</v>
      </c>
      <c r="F370" s="47">
        <v>1</v>
      </c>
      <c r="G370" s="57" t="s">
        <v>120</v>
      </c>
      <c r="H370" s="57">
        <f>8000/0.8</f>
        <v>10000</v>
      </c>
      <c r="I370" s="57"/>
      <c r="J370" s="57"/>
      <c r="K370" s="48"/>
      <c r="L370" s="48"/>
      <c r="M370" s="57"/>
      <c r="N370" s="47"/>
      <c r="O370" s="47"/>
      <c r="P370" s="14"/>
      <c r="Q370" s="14"/>
      <c r="R370" s="47"/>
      <c r="S370" s="47"/>
      <c r="T370" s="47"/>
      <c r="U370" s="14"/>
      <c r="V370" s="47"/>
      <c r="W370" s="48"/>
      <c r="X370" s="48" t="s">
        <v>60</v>
      </c>
      <c r="Y370" s="47">
        <v>1</v>
      </c>
      <c r="Z370" s="47">
        <v>63</v>
      </c>
      <c r="AA370" s="48">
        <f t="shared" si="15"/>
        <v>63</v>
      </c>
      <c r="AB370" s="48" t="s">
        <v>1</v>
      </c>
      <c r="AC370" s="74" t="s">
        <v>6181</v>
      </c>
      <c r="AD370" s="5" t="s">
        <v>19</v>
      </c>
    </row>
    <row r="371" spans="1:30" ht="45" x14ac:dyDescent="0.25">
      <c r="A371" s="58">
        <v>368</v>
      </c>
      <c r="B371" s="55" t="s">
        <v>119</v>
      </c>
      <c r="C371" s="59" t="s">
        <v>118</v>
      </c>
      <c r="D371" s="53" t="s">
        <v>1</v>
      </c>
      <c r="E371" s="57" t="s">
        <v>4</v>
      </c>
      <c r="F371" s="47">
        <v>1</v>
      </c>
      <c r="G371" s="57" t="s">
        <v>117</v>
      </c>
      <c r="H371" s="57">
        <f>3000/0.8</f>
        <v>3750</v>
      </c>
      <c r="I371" s="57"/>
      <c r="J371" s="57"/>
      <c r="K371" s="48"/>
      <c r="L371" s="48"/>
      <c r="M371" s="57"/>
      <c r="N371" s="47"/>
      <c r="O371" s="47"/>
      <c r="P371" s="14"/>
      <c r="Q371" s="14"/>
      <c r="R371" s="47"/>
      <c r="S371" s="47"/>
      <c r="T371" s="47"/>
      <c r="U371" s="14"/>
      <c r="V371" s="47"/>
      <c r="W371" s="48"/>
      <c r="X371" s="48" t="s">
        <v>60</v>
      </c>
      <c r="Y371" s="47">
        <v>1</v>
      </c>
      <c r="Z371" s="47">
        <v>125</v>
      </c>
      <c r="AA371" s="48">
        <f t="shared" si="15"/>
        <v>125</v>
      </c>
      <c r="AB371" s="48" t="s">
        <v>1</v>
      </c>
      <c r="AC371" s="74" t="s">
        <v>6181</v>
      </c>
      <c r="AD371" s="5" t="s">
        <v>11</v>
      </c>
    </row>
    <row r="372" spans="1:30" ht="45" x14ac:dyDescent="0.25">
      <c r="A372" s="58">
        <v>369</v>
      </c>
      <c r="B372" s="55" t="s">
        <v>116</v>
      </c>
      <c r="C372" s="59" t="s">
        <v>115</v>
      </c>
      <c r="D372" s="53" t="s">
        <v>1</v>
      </c>
      <c r="E372" s="57" t="s">
        <v>4</v>
      </c>
      <c r="F372" s="47">
        <v>1</v>
      </c>
      <c r="G372" s="57" t="s">
        <v>114</v>
      </c>
      <c r="H372" s="57">
        <f>1500/0.8</f>
        <v>1875</v>
      </c>
      <c r="I372" s="57"/>
      <c r="J372" s="57"/>
      <c r="K372" s="48"/>
      <c r="L372" s="48"/>
      <c r="M372" s="57"/>
      <c r="N372" s="47"/>
      <c r="O372" s="47"/>
      <c r="P372" s="14"/>
      <c r="Q372" s="14"/>
      <c r="R372" s="47"/>
      <c r="S372" s="47"/>
      <c r="T372" s="47"/>
      <c r="U372" s="14"/>
      <c r="V372" s="47"/>
      <c r="W372" s="48"/>
      <c r="X372" s="48" t="s">
        <v>60</v>
      </c>
      <c r="Y372" s="47">
        <v>1</v>
      </c>
      <c r="Z372" s="47">
        <v>62.5</v>
      </c>
      <c r="AA372" s="48">
        <f t="shared" si="15"/>
        <v>62.5</v>
      </c>
      <c r="AB372" s="48" t="s">
        <v>1</v>
      </c>
      <c r="AC372" s="74" t="s">
        <v>6181</v>
      </c>
      <c r="AD372" s="5" t="s">
        <v>89</v>
      </c>
    </row>
    <row r="373" spans="1:30" ht="60" x14ac:dyDescent="0.25">
      <c r="A373" s="58">
        <v>370</v>
      </c>
      <c r="B373" s="55" t="s">
        <v>113</v>
      </c>
      <c r="C373" s="59" t="s">
        <v>112</v>
      </c>
      <c r="D373" s="53" t="s">
        <v>1</v>
      </c>
      <c r="E373" s="57" t="s">
        <v>4</v>
      </c>
      <c r="F373" s="47">
        <v>1</v>
      </c>
      <c r="G373" s="49" t="s">
        <v>111</v>
      </c>
      <c r="H373" s="49">
        <f>1750/0.8</f>
        <v>2187.5</v>
      </c>
      <c r="I373" s="57"/>
      <c r="J373" s="57"/>
      <c r="K373" s="48"/>
      <c r="L373" s="48"/>
      <c r="M373" s="57"/>
      <c r="N373" s="47"/>
      <c r="O373" s="47"/>
      <c r="P373" s="14"/>
      <c r="Q373" s="14"/>
      <c r="R373" s="47"/>
      <c r="S373" s="47"/>
      <c r="T373" s="47"/>
      <c r="U373" s="14"/>
      <c r="V373" s="47"/>
      <c r="W373" s="48"/>
      <c r="X373" s="48" t="s">
        <v>60</v>
      </c>
      <c r="Y373" s="47">
        <v>1</v>
      </c>
      <c r="Z373" s="47">
        <v>63</v>
      </c>
      <c r="AA373" s="48">
        <f t="shared" si="15"/>
        <v>63</v>
      </c>
      <c r="AB373" s="48" t="s">
        <v>1</v>
      </c>
      <c r="AC373" s="74" t="s">
        <v>6181</v>
      </c>
      <c r="AD373" s="5" t="s">
        <v>66</v>
      </c>
    </row>
    <row r="374" spans="1:30" ht="45" x14ac:dyDescent="0.25">
      <c r="A374" s="58">
        <v>371</v>
      </c>
      <c r="B374" s="55" t="s">
        <v>110</v>
      </c>
      <c r="C374" s="59" t="s">
        <v>109</v>
      </c>
      <c r="D374" s="53" t="s">
        <v>1</v>
      </c>
      <c r="E374" s="57" t="s">
        <v>4</v>
      </c>
      <c r="F374" s="47">
        <v>1</v>
      </c>
      <c r="G374" s="57" t="s">
        <v>108</v>
      </c>
      <c r="H374" s="57">
        <f>15000/0.8</f>
        <v>18750</v>
      </c>
      <c r="I374" s="57"/>
      <c r="J374" s="57"/>
      <c r="K374" s="48"/>
      <c r="L374" s="48"/>
      <c r="M374" s="57"/>
      <c r="N374" s="47"/>
      <c r="O374" s="47"/>
      <c r="P374" s="14"/>
      <c r="Q374" s="14"/>
      <c r="R374" s="47"/>
      <c r="S374" s="47"/>
      <c r="T374" s="47"/>
      <c r="U374" s="14"/>
      <c r="V374" s="47">
        <v>1</v>
      </c>
      <c r="W374" s="48"/>
      <c r="X374" s="48" t="s">
        <v>60</v>
      </c>
      <c r="Y374" s="47">
        <v>1</v>
      </c>
      <c r="Z374" s="47">
        <v>100</v>
      </c>
      <c r="AA374" s="48">
        <f t="shared" si="15"/>
        <v>100</v>
      </c>
      <c r="AB374" s="48" t="s">
        <v>1</v>
      </c>
      <c r="AC374" s="74" t="s">
        <v>6181</v>
      </c>
      <c r="AD374" s="5" t="s">
        <v>7</v>
      </c>
    </row>
    <row r="375" spans="1:30" ht="45" x14ac:dyDescent="0.25">
      <c r="A375" s="58">
        <v>372</v>
      </c>
      <c r="B375" s="55" t="s">
        <v>107</v>
      </c>
      <c r="C375" s="59" t="s">
        <v>106</v>
      </c>
      <c r="D375" s="53" t="s">
        <v>1</v>
      </c>
      <c r="E375" s="57" t="s">
        <v>4</v>
      </c>
      <c r="F375" s="47">
        <v>1</v>
      </c>
      <c r="G375" s="57" t="s">
        <v>105</v>
      </c>
      <c r="H375" s="57">
        <f>3*1667/0.8</f>
        <v>6251.25</v>
      </c>
      <c r="I375" s="57"/>
      <c r="J375" s="57"/>
      <c r="K375" s="48"/>
      <c r="L375" s="48"/>
      <c r="M375" s="57"/>
      <c r="N375" s="47"/>
      <c r="O375" s="47"/>
      <c r="P375" s="14"/>
      <c r="Q375" s="14"/>
      <c r="R375" s="47"/>
      <c r="S375" s="47"/>
      <c r="T375" s="47"/>
      <c r="U375" s="14"/>
      <c r="V375" s="47"/>
      <c r="W375" s="48"/>
      <c r="X375" s="48" t="s">
        <v>60</v>
      </c>
      <c r="Y375" s="47">
        <v>1</v>
      </c>
      <c r="Z375" s="47">
        <v>62.5</v>
      </c>
      <c r="AA375" s="48">
        <f t="shared" si="15"/>
        <v>62.5</v>
      </c>
      <c r="AB375" s="48" t="s">
        <v>1</v>
      </c>
      <c r="AC375" s="74" t="s">
        <v>6181</v>
      </c>
      <c r="AD375" s="5" t="s">
        <v>19</v>
      </c>
    </row>
    <row r="376" spans="1:30" ht="31.5" x14ac:dyDescent="0.25">
      <c r="A376" s="58">
        <v>373</v>
      </c>
      <c r="B376" s="55" t="s">
        <v>104</v>
      </c>
      <c r="C376" s="59" t="s">
        <v>103</v>
      </c>
      <c r="D376" s="53" t="s">
        <v>1</v>
      </c>
      <c r="E376" s="57" t="s">
        <v>4</v>
      </c>
      <c r="F376" s="47">
        <v>1</v>
      </c>
      <c r="G376" s="57" t="s">
        <v>102</v>
      </c>
      <c r="H376" s="57">
        <f>1500/0.8</f>
        <v>1875</v>
      </c>
      <c r="I376" s="57"/>
      <c r="J376" s="57"/>
      <c r="K376" s="48"/>
      <c r="L376" s="48"/>
      <c r="M376" s="57"/>
      <c r="N376" s="47"/>
      <c r="O376" s="47"/>
      <c r="P376" s="14"/>
      <c r="Q376" s="14"/>
      <c r="R376" s="47"/>
      <c r="S376" s="47"/>
      <c r="T376" s="47"/>
      <c r="U376" s="14"/>
      <c r="V376" s="47"/>
      <c r="W376" s="48"/>
      <c r="X376" s="48" t="s">
        <v>60</v>
      </c>
      <c r="Y376" s="47">
        <v>1</v>
      </c>
      <c r="Z376" s="47">
        <v>62.5</v>
      </c>
      <c r="AA376" s="48">
        <f t="shared" si="15"/>
        <v>62.5</v>
      </c>
      <c r="AB376" s="48" t="s">
        <v>1</v>
      </c>
      <c r="AC376" s="74" t="s">
        <v>6181</v>
      </c>
      <c r="AD376" s="5" t="s">
        <v>19</v>
      </c>
    </row>
    <row r="377" spans="1:30" ht="30" x14ac:dyDescent="0.25">
      <c r="A377" s="58">
        <v>374</v>
      </c>
      <c r="B377" s="55" t="s">
        <v>101</v>
      </c>
      <c r="C377" s="59" t="s">
        <v>100</v>
      </c>
      <c r="D377" s="53" t="s">
        <v>1</v>
      </c>
      <c r="E377" s="57" t="s">
        <v>84</v>
      </c>
      <c r="F377" s="47">
        <v>13</v>
      </c>
      <c r="G377" s="57"/>
      <c r="H377" s="57"/>
      <c r="I377" s="57"/>
      <c r="J377" s="57"/>
      <c r="K377" s="48"/>
      <c r="L377" s="48"/>
      <c r="M377" s="57"/>
      <c r="N377" s="47"/>
      <c r="O377" s="47"/>
      <c r="P377" s="14"/>
      <c r="Q377" s="14"/>
      <c r="R377" s="47"/>
      <c r="S377" s="47"/>
      <c r="T377" s="47"/>
      <c r="U377" s="14"/>
      <c r="V377" s="47"/>
      <c r="W377" s="48"/>
      <c r="X377" s="48"/>
      <c r="Y377" s="47"/>
      <c r="Z377" s="47"/>
      <c r="AA377" s="48"/>
      <c r="AB377" s="48" t="s">
        <v>1</v>
      </c>
      <c r="AC377" s="74" t="s">
        <v>6181</v>
      </c>
      <c r="AD377" s="5" t="s">
        <v>15</v>
      </c>
    </row>
    <row r="378" spans="1:30" ht="30" x14ac:dyDescent="0.25">
      <c r="A378" s="58">
        <v>375</v>
      </c>
      <c r="B378" s="55" t="s">
        <v>99</v>
      </c>
      <c r="C378" s="59" t="s">
        <v>98</v>
      </c>
      <c r="D378" s="53" t="s">
        <v>1</v>
      </c>
      <c r="E378" s="57" t="s">
        <v>84</v>
      </c>
      <c r="F378" s="47">
        <v>13</v>
      </c>
      <c r="G378" s="57"/>
      <c r="H378" s="57"/>
      <c r="I378" s="57"/>
      <c r="J378" s="57"/>
      <c r="K378" s="48"/>
      <c r="L378" s="48"/>
      <c r="M378" s="57"/>
      <c r="N378" s="47"/>
      <c r="O378" s="47"/>
      <c r="P378" s="14"/>
      <c r="Q378" s="14"/>
      <c r="R378" s="47"/>
      <c r="S378" s="47"/>
      <c r="T378" s="47"/>
      <c r="U378" s="14"/>
      <c r="V378" s="47"/>
      <c r="W378" s="48"/>
      <c r="X378" s="48"/>
      <c r="Y378" s="47"/>
      <c r="Z378" s="47"/>
      <c r="AA378" s="48"/>
      <c r="AB378" s="48" t="s">
        <v>1</v>
      </c>
      <c r="AC378" s="74" t="s">
        <v>6181</v>
      </c>
      <c r="AD378" s="5" t="s">
        <v>97</v>
      </c>
    </row>
    <row r="379" spans="1:30" ht="45" x14ac:dyDescent="0.25">
      <c r="A379" s="58">
        <v>376</v>
      </c>
      <c r="B379" s="55" t="s">
        <v>96</v>
      </c>
      <c r="C379" s="59" t="s">
        <v>95</v>
      </c>
      <c r="D379" s="53" t="s">
        <v>1</v>
      </c>
      <c r="E379" s="57" t="s">
        <v>84</v>
      </c>
      <c r="F379" s="47">
        <v>17</v>
      </c>
      <c r="G379" s="57"/>
      <c r="H379" s="57"/>
      <c r="I379" s="57"/>
      <c r="J379" s="57"/>
      <c r="K379" s="48"/>
      <c r="L379" s="48"/>
      <c r="M379" s="57"/>
      <c r="N379" s="47"/>
      <c r="O379" s="47"/>
      <c r="P379" s="14"/>
      <c r="Q379" s="14"/>
      <c r="R379" s="47"/>
      <c r="S379" s="47"/>
      <c r="T379" s="47"/>
      <c r="U379" s="14"/>
      <c r="V379" s="47"/>
      <c r="W379" s="48"/>
      <c r="X379" s="48"/>
      <c r="Y379" s="47"/>
      <c r="Z379" s="47"/>
      <c r="AA379" s="48"/>
      <c r="AB379" s="48" t="s">
        <v>1</v>
      </c>
      <c r="AC379" s="74" t="s">
        <v>6181</v>
      </c>
      <c r="AD379" s="5" t="s">
        <v>19</v>
      </c>
    </row>
    <row r="380" spans="1:30" ht="30" x14ac:dyDescent="0.25">
      <c r="A380" s="58">
        <v>377</v>
      </c>
      <c r="B380" s="55"/>
      <c r="C380" s="59" t="s">
        <v>94</v>
      </c>
      <c r="D380" s="53"/>
      <c r="E380" s="57"/>
      <c r="F380" s="47"/>
      <c r="G380" s="57"/>
      <c r="H380" s="57"/>
      <c r="I380" s="57" t="s">
        <v>82</v>
      </c>
      <c r="J380" s="57">
        <v>1</v>
      </c>
      <c r="K380" s="48"/>
      <c r="L380" s="48"/>
      <c r="M380" s="57"/>
      <c r="N380" s="47"/>
      <c r="O380" s="47"/>
      <c r="P380" s="14"/>
      <c r="Q380" s="14"/>
      <c r="R380" s="47"/>
      <c r="S380" s="47"/>
      <c r="T380" s="47"/>
      <c r="U380" s="14"/>
      <c r="V380" s="47"/>
      <c r="W380" s="48"/>
      <c r="X380" s="48"/>
      <c r="Y380" s="47"/>
      <c r="Z380" s="47"/>
      <c r="AA380" s="48"/>
      <c r="AB380" s="48" t="s">
        <v>1</v>
      </c>
      <c r="AC380" s="74" t="s">
        <v>6181</v>
      </c>
      <c r="AD380" s="5" t="s">
        <v>19</v>
      </c>
    </row>
    <row r="381" spans="1:30" ht="30" x14ac:dyDescent="0.25">
      <c r="A381" s="58">
        <v>378</v>
      </c>
      <c r="B381" s="55" t="s">
        <v>93</v>
      </c>
      <c r="C381" s="59" t="s">
        <v>92</v>
      </c>
      <c r="D381" s="53" t="s">
        <v>1</v>
      </c>
      <c r="E381" s="57" t="s">
        <v>84</v>
      </c>
      <c r="F381" s="47">
        <v>8</v>
      </c>
      <c r="G381" s="57"/>
      <c r="H381" s="57"/>
      <c r="I381" s="57"/>
      <c r="J381" s="57"/>
      <c r="K381" s="48"/>
      <c r="L381" s="48"/>
      <c r="M381" s="57"/>
      <c r="N381" s="47"/>
      <c r="O381" s="47"/>
      <c r="P381" s="14"/>
      <c r="Q381" s="14"/>
      <c r="R381" s="47"/>
      <c r="S381" s="47"/>
      <c r="T381" s="47"/>
      <c r="U381" s="14"/>
      <c r="V381" s="47"/>
      <c r="W381" s="48"/>
      <c r="X381" s="48"/>
      <c r="Y381" s="47"/>
      <c r="Z381" s="47"/>
      <c r="AA381" s="48"/>
      <c r="AB381" s="48" t="s">
        <v>1</v>
      </c>
      <c r="AC381" s="74" t="s">
        <v>6181</v>
      </c>
      <c r="AD381" s="5" t="s">
        <v>11</v>
      </c>
    </row>
    <row r="382" spans="1:30" ht="30" x14ac:dyDescent="0.25">
      <c r="A382" s="58">
        <v>379</v>
      </c>
      <c r="B382" s="55" t="s">
        <v>91</v>
      </c>
      <c r="C382" s="59" t="s">
        <v>90</v>
      </c>
      <c r="D382" s="53" t="s">
        <v>1</v>
      </c>
      <c r="E382" s="57" t="s">
        <v>84</v>
      </c>
      <c r="F382" s="47">
        <v>11</v>
      </c>
      <c r="G382" s="57"/>
      <c r="H382" s="57"/>
      <c r="I382" s="57"/>
      <c r="J382" s="57"/>
      <c r="K382" s="48"/>
      <c r="L382" s="48"/>
      <c r="M382" s="57"/>
      <c r="N382" s="47"/>
      <c r="O382" s="47"/>
      <c r="P382" s="14"/>
      <c r="Q382" s="14"/>
      <c r="R382" s="47"/>
      <c r="S382" s="47"/>
      <c r="T382" s="47"/>
      <c r="U382" s="14"/>
      <c r="V382" s="47"/>
      <c r="W382" s="48"/>
      <c r="X382" s="48"/>
      <c r="Y382" s="47"/>
      <c r="Z382" s="47"/>
      <c r="AA382" s="48"/>
      <c r="AB382" s="48" t="s">
        <v>1</v>
      </c>
      <c r="AC382" s="74" t="s">
        <v>6181</v>
      </c>
      <c r="AD382" s="5" t="s">
        <v>89</v>
      </c>
    </row>
    <row r="383" spans="1:30" ht="45" x14ac:dyDescent="0.25">
      <c r="A383" s="58">
        <v>380</v>
      </c>
      <c r="B383" s="55" t="s">
        <v>88</v>
      </c>
      <c r="C383" s="64" t="s">
        <v>87</v>
      </c>
      <c r="D383" s="53" t="s">
        <v>1</v>
      </c>
      <c r="E383" s="57" t="s">
        <v>84</v>
      </c>
      <c r="F383" s="62">
        <v>13</v>
      </c>
      <c r="G383" s="63"/>
      <c r="H383" s="63"/>
      <c r="I383" s="63"/>
      <c r="J383" s="63"/>
      <c r="K383" s="48"/>
      <c r="L383" s="48"/>
      <c r="M383" s="57"/>
      <c r="N383" s="62"/>
      <c r="O383" s="62"/>
      <c r="P383" s="14"/>
      <c r="Q383" s="14"/>
      <c r="R383" s="62"/>
      <c r="S383" s="62"/>
      <c r="T383" s="62"/>
      <c r="U383" s="14"/>
      <c r="V383" s="62"/>
      <c r="W383" s="62"/>
      <c r="X383" s="62"/>
      <c r="Y383" s="62"/>
      <c r="Z383" s="62"/>
      <c r="AA383" s="48"/>
      <c r="AB383" s="48" t="s">
        <v>1</v>
      </c>
      <c r="AC383" s="74" t="s">
        <v>6181</v>
      </c>
      <c r="AD383" s="5" t="s">
        <v>66</v>
      </c>
    </row>
    <row r="384" spans="1:30" ht="45" x14ac:dyDescent="0.25">
      <c r="A384" s="58">
        <v>381</v>
      </c>
      <c r="B384" s="55" t="s">
        <v>86</v>
      </c>
      <c r="C384" s="54" t="s">
        <v>85</v>
      </c>
      <c r="D384" s="53" t="s">
        <v>1</v>
      </c>
      <c r="E384" s="57" t="s">
        <v>84</v>
      </c>
      <c r="F384" s="48">
        <v>13</v>
      </c>
      <c r="G384" s="48"/>
      <c r="H384" s="48"/>
      <c r="I384" s="48"/>
      <c r="J384" s="48"/>
      <c r="K384" s="62"/>
      <c r="L384" s="62"/>
      <c r="M384" s="57"/>
      <c r="N384" s="48"/>
      <c r="O384" s="48"/>
      <c r="P384" s="14"/>
      <c r="Q384" s="14"/>
      <c r="R384" s="48"/>
      <c r="S384" s="48"/>
      <c r="T384" s="48"/>
      <c r="U384" s="14"/>
      <c r="V384" s="48"/>
      <c r="W384" s="48"/>
      <c r="X384" s="48"/>
      <c r="Y384" s="48"/>
      <c r="Z384" s="48"/>
      <c r="AA384" s="48"/>
      <c r="AB384" s="48" t="s">
        <v>1</v>
      </c>
      <c r="AC384" s="74" t="s">
        <v>6181</v>
      </c>
      <c r="AD384" s="5" t="s">
        <v>81</v>
      </c>
    </row>
    <row r="385" spans="1:30" ht="30" x14ac:dyDescent="0.25">
      <c r="A385" s="58">
        <v>382</v>
      </c>
      <c r="B385" s="55"/>
      <c r="C385" s="54" t="s">
        <v>83</v>
      </c>
      <c r="D385" s="53"/>
      <c r="E385" s="57"/>
      <c r="F385" s="48"/>
      <c r="G385" s="48"/>
      <c r="H385" s="48"/>
      <c r="I385" s="48" t="s">
        <v>82</v>
      </c>
      <c r="J385" s="48">
        <v>1</v>
      </c>
      <c r="K385" s="62"/>
      <c r="L385" s="62"/>
      <c r="M385" s="57"/>
      <c r="N385" s="48"/>
      <c r="O385" s="48"/>
      <c r="P385" s="14"/>
      <c r="Q385" s="14"/>
      <c r="R385" s="48"/>
      <c r="S385" s="48"/>
      <c r="T385" s="48"/>
      <c r="U385" s="14"/>
      <c r="V385" s="48"/>
      <c r="W385" s="48"/>
      <c r="X385" s="48"/>
      <c r="Y385" s="48"/>
      <c r="Z385" s="48"/>
      <c r="AA385" s="48"/>
      <c r="AB385" s="48" t="s">
        <v>1</v>
      </c>
      <c r="AC385" s="74" t="s">
        <v>6181</v>
      </c>
      <c r="AD385" s="5" t="s">
        <v>81</v>
      </c>
    </row>
    <row r="386" spans="1:30" ht="75" x14ac:dyDescent="0.25">
      <c r="A386" s="58">
        <v>383</v>
      </c>
      <c r="B386" s="55" t="s">
        <v>80</v>
      </c>
      <c r="C386" s="54" t="s">
        <v>79</v>
      </c>
      <c r="D386" s="53"/>
      <c r="E386" s="48"/>
      <c r="F386" s="48"/>
      <c r="G386" s="48"/>
      <c r="H386" s="48"/>
      <c r="I386" s="48"/>
      <c r="J386" s="48"/>
      <c r="K386" s="48">
        <v>1</v>
      </c>
      <c r="L386" s="48" t="s">
        <v>78</v>
      </c>
      <c r="M386" s="57">
        <v>6300</v>
      </c>
      <c r="N386" s="48"/>
      <c r="O386" s="48"/>
      <c r="P386" s="14"/>
      <c r="Q386" s="14"/>
      <c r="R386" s="48"/>
      <c r="S386" s="48"/>
      <c r="T386" s="48"/>
      <c r="U386" s="14"/>
      <c r="V386" s="48"/>
      <c r="W386" s="48"/>
      <c r="X386" s="48"/>
      <c r="Y386" s="48"/>
      <c r="Z386" s="49"/>
      <c r="AA386" s="48"/>
      <c r="AB386" s="48" t="s">
        <v>20</v>
      </c>
      <c r="AC386" s="74" t="s">
        <v>6181</v>
      </c>
      <c r="AD386" s="5" t="s">
        <v>73</v>
      </c>
    </row>
    <row r="387" spans="1:30" ht="30" x14ac:dyDescent="0.25">
      <c r="A387" s="58">
        <v>384</v>
      </c>
      <c r="B387" s="55" t="s">
        <v>77</v>
      </c>
      <c r="C387" s="54" t="s">
        <v>76</v>
      </c>
      <c r="D387" s="53"/>
      <c r="E387" s="48"/>
      <c r="F387" s="48"/>
      <c r="G387" s="48"/>
      <c r="H387" s="48"/>
      <c r="I387" s="48"/>
      <c r="J387" s="48"/>
      <c r="K387" s="48">
        <v>1</v>
      </c>
      <c r="L387" s="48">
        <v>250</v>
      </c>
      <c r="M387" s="57">
        <v>250</v>
      </c>
      <c r="N387" s="48">
        <v>1</v>
      </c>
      <c r="O387" s="48">
        <v>1</v>
      </c>
      <c r="P387" s="14"/>
      <c r="Q387" s="14"/>
      <c r="R387" s="48"/>
      <c r="S387" s="48"/>
      <c r="T387" s="48"/>
      <c r="U387" s="14"/>
      <c r="V387" s="48">
        <v>2</v>
      </c>
      <c r="W387" s="48"/>
      <c r="X387" s="48" t="s">
        <v>60</v>
      </c>
      <c r="Y387" s="48">
        <v>1</v>
      </c>
      <c r="Z387" s="49">
        <v>82.5</v>
      </c>
      <c r="AA387" s="48">
        <v>82.5</v>
      </c>
      <c r="AB387" s="48" t="s">
        <v>20</v>
      </c>
      <c r="AC387" s="74" t="s">
        <v>6181</v>
      </c>
      <c r="AD387" s="5" t="s">
        <v>24</v>
      </c>
    </row>
    <row r="388" spans="1:30" ht="30" x14ac:dyDescent="0.25">
      <c r="A388" s="58">
        <v>385</v>
      </c>
      <c r="B388" s="55" t="s">
        <v>75</v>
      </c>
      <c r="C388" s="54" t="s">
        <v>74</v>
      </c>
      <c r="D388" s="53"/>
      <c r="E388" s="48"/>
      <c r="F388" s="48"/>
      <c r="G388" s="48"/>
      <c r="H388" s="48"/>
      <c r="I388" s="48"/>
      <c r="J388" s="48"/>
      <c r="K388" s="48">
        <v>1</v>
      </c>
      <c r="L388" s="48">
        <v>250</v>
      </c>
      <c r="M388" s="57">
        <v>250</v>
      </c>
      <c r="N388" s="48">
        <v>1</v>
      </c>
      <c r="O388" s="48">
        <v>1</v>
      </c>
      <c r="P388" s="14"/>
      <c r="Q388" s="14"/>
      <c r="R388" s="48"/>
      <c r="S388" s="48"/>
      <c r="T388" s="48"/>
      <c r="U388" s="14"/>
      <c r="V388" s="48"/>
      <c r="W388" s="48"/>
      <c r="X388" s="48" t="s">
        <v>60</v>
      </c>
      <c r="Y388" s="48">
        <v>1</v>
      </c>
      <c r="Z388" s="49">
        <v>125</v>
      </c>
      <c r="AA388" s="48">
        <v>125</v>
      </c>
      <c r="AB388" s="48" t="s">
        <v>20</v>
      </c>
      <c r="AC388" s="74" t="s">
        <v>6181</v>
      </c>
      <c r="AD388" s="5" t="s">
        <v>73</v>
      </c>
    </row>
    <row r="389" spans="1:30" ht="45" x14ac:dyDescent="0.25">
      <c r="A389" s="58">
        <v>386</v>
      </c>
      <c r="B389" s="55" t="s">
        <v>72</v>
      </c>
      <c r="C389" s="61" t="s">
        <v>71</v>
      </c>
      <c r="D389" s="53"/>
      <c r="E389" s="48"/>
      <c r="F389" s="48"/>
      <c r="G389" s="48"/>
      <c r="H389" s="48"/>
      <c r="I389" s="60"/>
      <c r="J389" s="60"/>
      <c r="K389" s="48">
        <v>1</v>
      </c>
      <c r="L389" s="48">
        <v>160</v>
      </c>
      <c r="M389" s="57">
        <v>160</v>
      </c>
      <c r="N389" s="48">
        <v>1</v>
      </c>
      <c r="O389" s="48">
        <v>1</v>
      </c>
      <c r="P389" s="14"/>
      <c r="Q389" s="14"/>
      <c r="R389" s="48"/>
      <c r="S389" s="48"/>
      <c r="T389" s="48"/>
      <c r="U389" s="14"/>
      <c r="V389" s="48"/>
      <c r="W389" s="48"/>
      <c r="X389" s="48"/>
      <c r="Y389" s="48"/>
      <c r="Z389" s="49"/>
      <c r="AA389" s="48"/>
      <c r="AB389" s="48" t="s">
        <v>20</v>
      </c>
      <c r="AC389" s="74" t="s">
        <v>6181</v>
      </c>
      <c r="AD389" s="5" t="s">
        <v>15</v>
      </c>
    </row>
    <row r="390" spans="1:30" ht="30" x14ac:dyDescent="0.25">
      <c r="A390" s="58">
        <v>387</v>
      </c>
      <c r="B390" s="55" t="s">
        <v>70</v>
      </c>
      <c r="C390" s="61" t="s">
        <v>69</v>
      </c>
      <c r="D390" s="53"/>
      <c r="E390" s="48"/>
      <c r="F390" s="48"/>
      <c r="G390" s="48"/>
      <c r="H390" s="48"/>
      <c r="I390" s="60"/>
      <c r="J390" s="60"/>
      <c r="K390" s="48">
        <v>1</v>
      </c>
      <c r="L390" s="48">
        <v>250</v>
      </c>
      <c r="M390" s="57">
        <v>250</v>
      </c>
      <c r="N390" s="48">
        <v>1</v>
      </c>
      <c r="O390" s="48">
        <v>1</v>
      </c>
      <c r="P390" s="14"/>
      <c r="Q390" s="14"/>
      <c r="R390" s="48"/>
      <c r="S390" s="48"/>
      <c r="T390" s="48"/>
      <c r="U390" s="14"/>
      <c r="V390" s="48">
        <v>1</v>
      </c>
      <c r="W390" s="48"/>
      <c r="X390" s="48"/>
      <c r="Y390" s="48"/>
      <c r="Z390" s="49"/>
      <c r="AA390" s="48"/>
      <c r="AB390" s="48" t="s">
        <v>20</v>
      </c>
      <c r="AC390" s="74" t="s">
        <v>6181</v>
      </c>
      <c r="AD390" s="5" t="s">
        <v>15</v>
      </c>
    </row>
    <row r="391" spans="1:30" ht="30" x14ac:dyDescent="0.25">
      <c r="A391" s="58">
        <v>388</v>
      </c>
      <c r="B391" s="55" t="s">
        <v>68</v>
      </c>
      <c r="C391" s="61" t="s">
        <v>67</v>
      </c>
      <c r="D391" s="53"/>
      <c r="E391" s="48"/>
      <c r="F391" s="48"/>
      <c r="G391" s="48"/>
      <c r="H391" s="48"/>
      <c r="I391" s="60"/>
      <c r="J391" s="60"/>
      <c r="K391" s="48">
        <v>1</v>
      </c>
      <c r="L391" s="48">
        <v>100</v>
      </c>
      <c r="M391" s="57">
        <v>100</v>
      </c>
      <c r="N391" s="48">
        <v>1</v>
      </c>
      <c r="O391" s="48">
        <v>1</v>
      </c>
      <c r="P391" s="14"/>
      <c r="Q391" s="14"/>
      <c r="R391" s="48"/>
      <c r="S391" s="48"/>
      <c r="T391" s="48"/>
      <c r="U391" s="14"/>
      <c r="V391" s="48"/>
      <c r="W391" s="48"/>
      <c r="X391" s="48"/>
      <c r="Y391" s="48"/>
      <c r="Z391" s="49"/>
      <c r="AA391" s="48"/>
      <c r="AB391" s="48" t="s">
        <v>20</v>
      </c>
      <c r="AC391" s="74" t="s">
        <v>6181</v>
      </c>
      <c r="AD391" s="5" t="s">
        <v>66</v>
      </c>
    </row>
    <row r="392" spans="1:30" ht="60" x14ac:dyDescent="0.25">
      <c r="A392" s="58">
        <v>389</v>
      </c>
      <c r="B392" s="55" t="s">
        <v>65</v>
      </c>
      <c r="C392" s="61" t="s">
        <v>64</v>
      </c>
      <c r="D392" s="53"/>
      <c r="E392" s="48"/>
      <c r="F392" s="48"/>
      <c r="G392" s="48"/>
      <c r="H392" s="48"/>
      <c r="I392" s="60"/>
      <c r="J392" s="60"/>
      <c r="K392" s="48">
        <v>1</v>
      </c>
      <c r="L392" s="48">
        <v>250</v>
      </c>
      <c r="M392" s="57">
        <v>250</v>
      </c>
      <c r="N392" s="48">
        <v>1</v>
      </c>
      <c r="O392" s="48">
        <v>1</v>
      </c>
      <c r="P392" s="14"/>
      <c r="Q392" s="14"/>
      <c r="R392" s="48"/>
      <c r="S392" s="48"/>
      <c r="T392" s="48"/>
      <c r="U392" s="14"/>
      <c r="V392" s="48"/>
      <c r="W392" s="48"/>
      <c r="X392" s="48"/>
      <c r="Y392" s="48"/>
      <c r="Z392" s="49"/>
      <c r="AA392" s="48"/>
      <c r="AB392" s="48" t="s">
        <v>20</v>
      </c>
      <c r="AC392" s="74" t="s">
        <v>6181</v>
      </c>
      <c r="AD392" s="5" t="s">
        <v>7</v>
      </c>
    </row>
    <row r="393" spans="1:30" ht="45" x14ac:dyDescent="0.25">
      <c r="A393" s="58">
        <v>390</v>
      </c>
      <c r="B393" s="55" t="s">
        <v>63</v>
      </c>
      <c r="C393" s="61" t="s">
        <v>62</v>
      </c>
      <c r="D393" s="53"/>
      <c r="E393" s="48"/>
      <c r="F393" s="48"/>
      <c r="G393" s="48"/>
      <c r="H393" s="48"/>
      <c r="I393" s="60"/>
      <c r="J393" s="60"/>
      <c r="K393" s="48">
        <v>1</v>
      </c>
      <c r="L393" s="48" t="s">
        <v>61</v>
      </c>
      <c r="M393" s="57">
        <f>2000+2*750</f>
        <v>3500</v>
      </c>
      <c r="N393" s="48"/>
      <c r="O393" s="48"/>
      <c r="P393" s="14"/>
      <c r="Q393" s="14"/>
      <c r="R393" s="48"/>
      <c r="S393" s="48"/>
      <c r="T393" s="48"/>
      <c r="U393" s="14"/>
      <c r="V393" s="48"/>
      <c r="W393" s="48"/>
      <c r="X393" s="48" t="s">
        <v>60</v>
      </c>
      <c r="Y393" s="48">
        <v>1</v>
      </c>
      <c r="Z393" s="49">
        <v>1010</v>
      </c>
      <c r="AA393" s="48">
        <f>Z393+Z394+Z395</f>
        <v>2060</v>
      </c>
      <c r="AB393" s="48" t="s">
        <v>20</v>
      </c>
      <c r="AC393" s="74" t="s">
        <v>6181</v>
      </c>
      <c r="AD393" s="5" t="s">
        <v>0</v>
      </c>
    </row>
    <row r="394" spans="1:30" ht="15.75" x14ac:dyDescent="0.25">
      <c r="A394" s="58">
        <v>391</v>
      </c>
      <c r="B394" s="55"/>
      <c r="C394" s="61"/>
      <c r="D394" s="53"/>
      <c r="E394" s="48"/>
      <c r="F394" s="48"/>
      <c r="G394" s="48"/>
      <c r="H394" s="48"/>
      <c r="I394" s="60"/>
      <c r="J394" s="60"/>
      <c r="K394" s="48"/>
      <c r="L394" s="48"/>
      <c r="M394" s="57"/>
      <c r="N394" s="48"/>
      <c r="O394" s="48"/>
      <c r="P394" s="14"/>
      <c r="Q394" s="14"/>
      <c r="R394" s="48"/>
      <c r="S394" s="48"/>
      <c r="T394" s="48"/>
      <c r="U394" s="14"/>
      <c r="V394" s="48"/>
      <c r="W394" s="48"/>
      <c r="X394" s="48" t="s">
        <v>60</v>
      </c>
      <c r="Y394" s="48">
        <v>1</v>
      </c>
      <c r="Z394" s="49">
        <v>750</v>
      </c>
      <c r="AA394" s="48"/>
      <c r="AB394" s="48" t="s">
        <v>20</v>
      </c>
      <c r="AC394" s="74" t="s">
        <v>6181</v>
      </c>
      <c r="AD394" s="5" t="s">
        <v>0</v>
      </c>
    </row>
    <row r="395" spans="1:30" ht="15.75" x14ac:dyDescent="0.25">
      <c r="A395" s="58">
        <v>392</v>
      </c>
      <c r="B395" s="55"/>
      <c r="C395" s="61"/>
      <c r="D395" s="53"/>
      <c r="E395" s="48"/>
      <c r="F395" s="48"/>
      <c r="G395" s="48"/>
      <c r="H395" s="48"/>
      <c r="I395" s="60"/>
      <c r="J395" s="60"/>
      <c r="K395" s="48"/>
      <c r="L395" s="48"/>
      <c r="M395" s="57"/>
      <c r="N395" s="48"/>
      <c r="O395" s="48"/>
      <c r="P395" s="14"/>
      <c r="Q395" s="14"/>
      <c r="R395" s="48"/>
      <c r="S395" s="48"/>
      <c r="T395" s="48"/>
      <c r="U395" s="14"/>
      <c r="V395" s="48"/>
      <c r="W395" s="48"/>
      <c r="X395" s="48" t="s">
        <v>60</v>
      </c>
      <c r="Y395" s="48">
        <v>1</v>
      </c>
      <c r="Z395" s="49">
        <v>300</v>
      </c>
      <c r="AA395" s="48"/>
      <c r="AB395" s="48" t="s">
        <v>20</v>
      </c>
      <c r="AC395" s="74" t="s">
        <v>6181</v>
      </c>
      <c r="AD395" s="5" t="s">
        <v>0</v>
      </c>
    </row>
    <row r="396" spans="1:30" ht="30" x14ac:dyDescent="0.25">
      <c r="A396" s="58">
        <v>393</v>
      </c>
      <c r="B396" s="55" t="s">
        <v>59</v>
      </c>
      <c r="C396" s="59" t="s">
        <v>58</v>
      </c>
      <c r="D396" s="53"/>
      <c r="E396" s="52"/>
      <c r="F396" s="51"/>
      <c r="G396" s="50"/>
      <c r="H396" s="50"/>
      <c r="I396" s="57">
        <v>110</v>
      </c>
      <c r="J396" s="57">
        <v>1</v>
      </c>
      <c r="K396" s="48"/>
      <c r="L396" s="48"/>
      <c r="M396" s="57"/>
      <c r="N396" s="47"/>
      <c r="O396" s="47"/>
      <c r="P396" s="14"/>
      <c r="Q396" s="14"/>
      <c r="R396" s="47"/>
      <c r="S396" s="47"/>
      <c r="T396" s="47"/>
      <c r="U396" s="14"/>
      <c r="V396" s="47"/>
      <c r="W396" s="48"/>
      <c r="X396" s="48"/>
      <c r="Y396" s="47"/>
      <c r="Z396" s="47"/>
      <c r="AA396" s="48"/>
      <c r="AB396" s="48" t="s">
        <v>43</v>
      </c>
      <c r="AC396" s="74" t="s">
        <v>6181</v>
      </c>
      <c r="AD396" s="5"/>
    </row>
    <row r="397" spans="1:30" ht="30" x14ac:dyDescent="0.25">
      <c r="A397" s="58">
        <v>394</v>
      </c>
      <c r="B397" s="55" t="s">
        <v>57</v>
      </c>
      <c r="C397" s="54" t="s">
        <v>56</v>
      </c>
      <c r="D397" s="53"/>
      <c r="E397" s="52"/>
      <c r="F397" s="51"/>
      <c r="G397" s="50"/>
      <c r="H397" s="50"/>
      <c r="I397" s="48">
        <v>110</v>
      </c>
      <c r="J397" s="48">
        <v>1</v>
      </c>
      <c r="K397" s="48"/>
      <c r="L397" s="48"/>
      <c r="M397" s="57"/>
      <c r="N397" s="48"/>
      <c r="O397" s="48"/>
      <c r="P397" s="14"/>
      <c r="Q397" s="14"/>
      <c r="R397" s="48"/>
      <c r="S397" s="48"/>
      <c r="T397" s="48"/>
      <c r="U397" s="14"/>
      <c r="V397" s="48"/>
      <c r="W397" s="48"/>
      <c r="X397" s="48"/>
      <c r="Y397" s="48"/>
      <c r="Z397" s="49"/>
      <c r="AA397" s="48"/>
      <c r="AB397" s="48" t="s">
        <v>43</v>
      </c>
      <c r="AC397" s="74" t="s">
        <v>6181</v>
      </c>
      <c r="AD397" s="5"/>
    </row>
    <row r="398" spans="1:30" ht="30" x14ac:dyDescent="0.25">
      <c r="A398" s="58">
        <v>395</v>
      </c>
      <c r="B398" s="55" t="s">
        <v>55</v>
      </c>
      <c r="C398" s="54" t="s">
        <v>54</v>
      </c>
      <c r="D398" s="53"/>
      <c r="E398" s="52"/>
      <c r="F398" s="51"/>
      <c r="G398" s="50"/>
      <c r="H398" s="50"/>
      <c r="I398" s="48">
        <v>110</v>
      </c>
      <c r="J398" s="48">
        <v>1</v>
      </c>
      <c r="K398" s="48"/>
      <c r="L398" s="48"/>
      <c r="M398" s="57"/>
      <c r="N398" s="48"/>
      <c r="O398" s="48"/>
      <c r="P398" s="14"/>
      <c r="Q398" s="14"/>
      <c r="R398" s="48"/>
      <c r="S398" s="48"/>
      <c r="T398" s="48"/>
      <c r="U398" s="14"/>
      <c r="V398" s="48"/>
      <c r="W398" s="48"/>
      <c r="X398" s="48"/>
      <c r="Y398" s="48"/>
      <c r="Z398" s="49"/>
      <c r="AA398" s="48"/>
      <c r="AB398" s="48" t="s">
        <v>43</v>
      </c>
      <c r="AC398" s="74" t="s">
        <v>6181</v>
      </c>
      <c r="AD398" s="5"/>
    </row>
    <row r="399" spans="1:30" ht="30" x14ac:dyDescent="0.25">
      <c r="A399" s="58">
        <v>396</v>
      </c>
      <c r="B399" s="55" t="s">
        <v>53</v>
      </c>
      <c r="C399" s="54" t="s">
        <v>52</v>
      </c>
      <c r="D399" s="53"/>
      <c r="E399" s="52"/>
      <c r="F399" s="51"/>
      <c r="G399" s="50"/>
      <c r="H399" s="50"/>
      <c r="I399" s="48">
        <v>110</v>
      </c>
      <c r="J399" s="48">
        <v>1</v>
      </c>
      <c r="K399" s="48"/>
      <c r="L399" s="48"/>
      <c r="M399" s="57"/>
      <c r="N399" s="48"/>
      <c r="O399" s="48"/>
      <c r="P399" s="14"/>
      <c r="Q399" s="14"/>
      <c r="R399" s="48"/>
      <c r="S399" s="48"/>
      <c r="T399" s="48"/>
      <c r="U399" s="14"/>
      <c r="V399" s="48"/>
      <c r="W399" s="48"/>
      <c r="X399" s="48"/>
      <c r="Y399" s="48"/>
      <c r="Z399" s="49"/>
      <c r="AA399" s="48"/>
      <c r="AB399" s="48" t="s">
        <v>43</v>
      </c>
      <c r="AC399" s="74" t="s">
        <v>6181</v>
      </c>
      <c r="AD399" s="5"/>
    </row>
    <row r="400" spans="1:30" ht="45" x14ac:dyDescent="0.25">
      <c r="A400" s="58">
        <v>397</v>
      </c>
      <c r="B400" s="55" t="s">
        <v>51</v>
      </c>
      <c r="C400" s="54" t="s">
        <v>50</v>
      </c>
      <c r="D400" s="53"/>
      <c r="E400" s="52"/>
      <c r="F400" s="51"/>
      <c r="G400" s="50"/>
      <c r="H400" s="50"/>
      <c r="I400" s="48">
        <v>110</v>
      </c>
      <c r="J400" s="48">
        <v>1</v>
      </c>
      <c r="K400" s="48"/>
      <c r="L400" s="48"/>
      <c r="M400" s="57"/>
      <c r="N400" s="48"/>
      <c r="O400" s="48"/>
      <c r="P400" s="14"/>
      <c r="Q400" s="14"/>
      <c r="R400" s="48"/>
      <c r="S400" s="48"/>
      <c r="T400" s="48"/>
      <c r="U400" s="14"/>
      <c r="V400" s="48"/>
      <c r="W400" s="48"/>
      <c r="X400" s="48"/>
      <c r="Y400" s="48"/>
      <c r="Z400" s="49"/>
      <c r="AA400" s="48"/>
      <c r="AB400" s="48" t="s">
        <v>43</v>
      </c>
      <c r="AC400" s="74" t="s">
        <v>6181</v>
      </c>
      <c r="AD400" s="5"/>
    </row>
    <row r="401" spans="1:30" ht="30" x14ac:dyDescent="0.25">
      <c r="A401" s="58">
        <v>398</v>
      </c>
      <c r="B401" s="55" t="s">
        <v>49</v>
      </c>
      <c r="C401" s="54" t="s">
        <v>48</v>
      </c>
      <c r="D401" s="53"/>
      <c r="E401" s="52"/>
      <c r="F401" s="51"/>
      <c r="G401" s="50"/>
      <c r="H401" s="50"/>
      <c r="I401" s="48">
        <v>110</v>
      </c>
      <c r="J401" s="48">
        <v>1</v>
      </c>
      <c r="K401" s="48"/>
      <c r="L401" s="48"/>
      <c r="M401" s="57"/>
      <c r="N401" s="48"/>
      <c r="O401" s="48"/>
      <c r="P401" s="14"/>
      <c r="Q401" s="14"/>
      <c r="R401" s="48"/>
      <c r="S401" s="48"/>
      <c r="T401" s="48"/>
      <c r="U401" s="14"/>
      <c r="V401" s="48"/>
      <c r="W401" s="48"/>
      <c r="X401" s="48"/>
      <c r="Y401" s="48"/>
      <c r="Z401" s="49"/>
      <c r="AA401" s="48"/>
      <c r="AB401" s="48" t="s">
        <v>43</v>
      </c>
      <c r="AC401" s="74" t="s">
        <v>6181</v>
      </c>
      <c r="AD401" s="5"/>
    </row>
    <row r="402" spans="1:30" ht="30" x14ac:dyDescent="0.25">
      <c r="A402" s="58">
        <v>399</v>
      </c>
      <c r="B402" s="55" t="s">
        <v>47</v>
      </c>
      <c r="C402" s="54" t="s">
        <v>46</v>
      </c>
      <c r="D402" s="53"/>
      <c r="E402" s="52"/>
      <c r="F402" s="51"/>
      <c r="G402" s="50"/>
      <c r="H402" s="50"/>
      <c r="I402" s="48">
        <v>110</v>
      </c>
      <c r="J402" s="48">
        <v>1</v>
      </c>
      <c r="K402" s="48"/>
      <c r="L402" s="48"/>
      <c r="M402" s="57"/>
      <c r="N402" s="48"/>
      <c r="O402" s="48"/>
      <c r="P402" s="14"/>
      <c r="Q402" s="14"/>
      <c r="R402" s="48"/>
      <c r="S402" s="48"/>
      <c r="T402" s="48"/>
      <c r="U402" s="14"/>
      <c r="V402" s="48"/>
      <c r="W402" s="48"/>
      <c r="X402" s="48"/>
      <c r="Y402" s="48"/>
      <c r="Z402" s="49"/>
      <c r="AA402" s="48"/>
      <c r="AB402" s="48" t="s">
        <v>43</v>
      </c>
      <c r="AC402" s="74" t="s">
        <v>6181</v>
      </c>
      <c r="AD402" s="5"/>
    </row>
    <row r="403" spans="1:30" ht="45" customHeight="1" x14ac:dyDescent="0.25">
      <c r="A403" s="58">
        <v>400</v>
      </c>
      <c r="B403" s="55" t="s">
        <v>45</v>
      </c>
      <c r="C403" s="54" t="s">
        <v>44</v>
      </c>
      <c r="D403" s="53"/>
      <c r="E403" s="52"/>
      <c r="F403" s="51"/>
      <c r="G403" s="50"/>
      <c r="H403" s="50"/>
      <c r="I403" s="48">
        <v>110</v>
      </c>
      <c r="J403" s="48">
        <v>1</v>
      </c>
      <c r="K403" s="48"/>
      <c r="L403" s="48"/>
      <c r="M403" s="47"/>
      <c r="N403" s="48"/>
      <c r="O403" s="48"/>
      <c r="P403" s="14"/>
      <c r="Q403" s="14"/>
      <c r="R403" s="48"/>
      <c r="S403" s="48"/>
      <c r="T403" s="48"/>
      <c r="U403" s="14"/>
      <c r="V403" s="48"/>
      <c r="W403" s="48"/>
      <c r="X403" s="48"/>
      <c r="Y403" s="48"/>
      <c r="Z403" s="49"/>
      <c r="AA403" s="48"/>
      <c r="AB403" s="48" t="s">
        <v>43</v>
      </c>
      <c r="AC403" s="74" t="s">
        <v>6181</v>
      </c>
      <c r="AD403" s="5"/>
    </row>
    <row r="404" spans="1:30" ht="60" customHeight="1" x14ac:dyDescent="0.25">
      <c r="A404" s="58">
        <v>401</v>
      </c>
      <c r="B404" s="46" t="s">
        <v>42</v>
      </c>
      <c r="C404" s="45" t="s">
        <v>41</v>
      </c>
      <c r="D404" s="44"/>
      <c r="E404" s="43"/>
      <c r="F404" s="42"/>
      <c r="G404" s="42"/>
      <c r="H404" s="42"/>
      <c r="I404" s="42"/>
      <c r="J404" s="42"/>
      <c r="K404" s="36">
        <v>1</v>
      </c>
      <c r="L404" s="41">
        <v>100</v>
      </c>
      <c r="M404" s="37">
        <f>L404</f>
        <v>100</v>
      </c>
      <c r="N404" s="41">
        <v>1</v>
      </c>
      <c r="O404" s="41">
        <v>1</v>
      </c>
      <c r="P404" s="42"/>
      <c r="Q404" s="42"/>
      <c r="R404" s="40"/>
      <c r="S404" s="40"/>
      <c r="T404" s="40"/>
      <c r="U404" s="40"/>
      <c r="V404" s="38">
        <v>1</v>
      </c>
      <c r="W404" s="41"/>
      <c r="X404" s="40" t="s">
        <v>2</v>
      </c>
      <c r="Y404" s="39">
        <v>1</v>
      </c>
      <c r="Z404" s="38">
        <v>30</v>
      </c>
      <c r="AA404" s="37">
        <f>Z404</f>
        <v>30</v>
      </c>
      <c r="AB404" s="36" t="s">
        <v>20</v>
      </c>
      <c r="AC404" s="35" t="s">
        <v>6182</v>
      </c>
      <c r="AD404" s="34" t="s">
        <v>24</v>
      </c>
    </row>
    <row r="405" spans="1:30" ht="60" x14ac:dyDescent="0.25">
      <c r="A405" s="58">
        <v>402</v>
      </c>
      <c r="B405" s="13" t="s">
        <v>40</v>
      </c>
      <c r="C405" s="22" t="s">
        <v>39</v>
      </c>
      <c r="D405" s="29"/>
      <c r="E405" s="31"/>
      <c r="F405" s="30"/>
      <c r="G405" s="30"/>
      <c r="H405" s="30"/>
      <c r="I405" s="30"/>
      <c r="J405" s="30"/>
      <c r="K405" s="6">
        <v>1</v>
      </c>
      <c r="L405" s="10">
        <v>100</v>
      </c>
      <c r="M405" s="7">
        <f>L405</f>
        <v>100</v>
      </c>
      <c r="N405" s="10">
        <v>1</v>
      </c>
      <c r="O405" s="10">
        <v>1</v>
      </c>
      <c r="P405" s="30"/>
      <c r="Q405" s="30"/>
      <c r="R405" s="5"/>
      <c r="S405" s="5"/>
      <c r="T405" s="5">
        <v>1</v>
      </c>
      <c r="U405" s="5"/>
      <c r="V405" s="8">
        <v>1</v>
      </c>
      <c r="W405" s="10"/>
      <c r="X405" s="5" t="s">
        <v>2</v>
      </c>
      <c r="Y405" s="9">
        <v>1</v>
      </c>
      <c r="Z405" s="8">
        <v>45</v>
      </c>
      <c r="AA405" s="7">
        <f>Z405</f>
        <v>45</v>
      </c>
      <c r="AB405" s="6" t="s">
        <v>20</v>
      </c>
      <c r="AC405" s="35" t="s">
        <v>6182</v>
      </c>
      <c r="AD405" s="5" t="s">
        <v>24</v>
      </c>
    </row>
    <row r="406" spans="1:30" ht="45" x14ac:dyDescent="0.25">
      <c r="A406" s="58">
        <v>403</v>
      </c>
      <c r="B406" s="13" t="s">
        <v>38</v>
      </c>
      <c r="C406" s="12" t="s">
        <v>37</v>
      </c>
      <c r="D406" s="29"/>
      <c r="E406" s="31"/>
      <c r="F406" s="30"/>
      <c r="G406" s="30"/>
      <c r="H406" s="30"/>
      <c r="I406" s="30"/>
      <c r="J406" s="30"/>
      <c r="K406" s="6">
        <v>1</v>
      </c>
      <c r="L406" s="10">
        <v>250</v>
      </c>
      <c r="M406" s="7">
        <f>L406</f>
        <v>250</v>
      </c>
      <c r="N406" s="33">
        <v>1</v>
      </c>
      <c r="O406" s="33">
        <v>1</v>
      </c>
      <c r="P406" s="30"/>
      <c r="Q406" s="30"/>
      <c r="R406" s="5"/>
      <c r="S406" s="5"/>
      <c r="T406" s="5"/>
      <c r="U406" s="5"/>
      <c r="V406" s="8">
        <v>1</v>
      </c>
      <c r="W406" s="33"/>
      <c r="X406" s="5" t="s">
        <v>2</v>
      </c>
      <c r="Y406" s="32">
        <v>1</v>
      </c>
      <c r="Z406" s="8">
        <v>82.5</v>
      </c>
      <c r="AA406" s="7">
        <f>Z406+Z407</f>
        <v>117.5</v>
      </c>
      <c r="AB406" s="6" t="s">
        <v>20</v>
      </c>
      <c r="AC406" s="35" t="s">
        <v>6182</v>
      </c>
      <c r="AD406" s="5" t="s">
        <v>19</v>
      </c>
    </row>
    <row r="407" spans="1:30" ht="15.75" x14ac:dyDescent="0.25">
      <c r="A407" s="58">
        <v>404</v>
      </c>
      <c r="B407" s="13"/>
      <c r="C407" s="12"/>
      <c r="D407" s="29"/>
      <c r="E407" s="31"/>
      <c r="F407" s="30"/>
      <c r="G407" s="30"/>
      <c r="H407" s="30"/>
      <c r="I407" s="30"/>
      <c r="J407" s="30"/>
      <c r="K407" s="6"/>
      <c r="L407" s="10"/>
      <c r="M407" s="7"/>
      <c r="N407" s="33"/>
      <c r="O407" s="33"/>
      <c r="P407" s="30"/>
      <c r="Q407" s="30"/>
      <c r="R407" s="5"/>
      <c r="S407" s="5"/>
      <c r="T407" s="5"/>
      <c r="U407" s="5"/>
      <c r="V407" s="8"/>
      <c r="W407" s="33"/>
      <c r="X407" s="5" t="s">
        <v>2</v>
      </c>
      <c r="Y407" s="32">
        <v>1</v>
      </c>
      <c r="Z407" s="8">
        <v>35</v>
      </c>
      <c r="AA407" s="7"/>
      <c r="AB407" s="6" t="s">
        <v>20</v>
      </c>
      <c r="AC407" s="35" t="s">
        <v>6182</v>
      </c>
      <c r="AD407" s="14" t="s">
        <v>19</v>
      </c>
    </row>
    <row r="408" spans="1:30" ht="30" x14ac:dyDescent="0.25">
      <c r="A408" s="58">
        <v>405</v>
      </c>
      <c r="B408" s="13" t="s">
        <v>36</v>
      </c>
      <c r="C408" s="22" t="s">
        <v>35</v>
      </c>
      <c r="D408" s="29"/>
      <c r="E408" s="31"/>
      <c r="F408" s="30"/>
      <c r="G408" s="30"/>
      <c r="H408" s="30"/>
      <c r="I408" s="30"/>
      <c r="J408" s="30"/>
      <c r="K408" s="6">
        <v>1</v>
      </c>
      <c r="L408" s="10">
        <v>315</v>
      </c>
      <c r="M408" s="7">
        <f>L408</f>
        <v>315</v>
      </c>
      <c r="N408" s="10">
        <v>1</v>
      </c>
      <c r="O408" s="10">
        <v>1</v>
      </c>
      <c r="P408" s="30"/>
      <c r="Q408" s="30"/>
      <c r="R408" s="5"/>
      <c r="S408" s="5"/>
      <c r="T408" s="5">
        <v>3</v>
      </c>
      <c r="U408" s="5"/>
      <c r="V408" s="8"/>
      <c r="W408" s="10"/>
      <c r="X408" s="5" t="s">
        <v>2</v>
      </c>
      <c r="Y408" s="9">
        <v>1</v>
      </c>
      <c r="Z408" s="8">
        <v>160</v>
      </c>
      <c r="AA408" s="7">
        <f>Z408+Z409</f>
        <v>242.5</v>
      </c>
      <c r="AB408" s="6" t="s">
        <v>20</v>
      </c>
      <c r="AC408" s="35" t="s">
        <v>6182</v>
      </c>
      <c r="AD408" s="14" t="s">
        <v>11</v>
      </c>
    </row>
    <row r="409" spans="1:30" ht="15.75" x14ac:dyDescent="0.25">
      <c r="A409" s="58">
        <v>406</v>
      </c>
      <c r="B409" s="13"/>
      <c r="C409" s="22"/>
      <c r="D409" s="29"/>
      <c r="E409" s="31"/>
      <c r="F409" s="30"/>
      <c r="G409" s="30"/>
      <c r="H409" s="30"/>
      <c r="I409" s="30"/>
      <c r="J409" s="30"/>
      <c r="K409" s="6"/>
      <c r="L409" s="10"/>
      <c r="M409" s="7"/>
      <c r="N409" s="10"/>
      <c r="O409" s="10"/>
      <c r="P409" s="30"/>
      <c r="Q409" s="30"/>
      <c r="R409" s="5"/>
      <c r="S409" s="5"/>
      <c r="T409" s="5"/>
      <c r="U409" s="5"/>
      <c r="V409" s="8"/>
      <c r="W409" s="10"/>
      <c r="X409" s="5" t="s">
        <v>2</v>
      </c>
      <c r="Y409" s="9">
        <v>1</v>
      </c>
      <c r="Z409" s="8">
        <v>82.5</v>
      </c>
      <c r="AA409" s="7"/>
      <c r="AB409" s="6" t="s">
        <v>20</v>
      </c>
      <c r="AC409" s="35" t="s">
        <v>6182</v>
      </c>
      <c r="AD409" s="14" t="s">
        <v>11</v>
      </c>
    </row>
    <row r="410" spans="1:30" ht="60" x14ac:dyDescent="0.25">
      <c r="A410" s="58">
        <v>407</v>
      </c>
      <c r="B410" s="13" t="s">
        <v>34</v>
      </c>
      <c r="C410" s="12" t="s">
        <v>33</v>
      </c>
      <c r="D410" s="29"/>
      <c r="E410" s="30"/>
      <c r="F410" s="30"/>
      <c r="G410" s="30"/>
      <c r="H410" s="30"/>
      <c r="I410" s="30"/>
      <c r="J410" s="30"/>
      <c r="K410" s="6">
        <v>1</v>
      </c>
      <c r="L410" s="10">
        <v>315</v>
      </c>
      <c r="M410" s="7">
        <f>L410</f>
        <v>315</v>
      </c>
      <c r="N410" s="8">
        <v>1</v>
      </c>
      <c r="O410" s="8">
        <v>1</v>
      </c>
      <c r="P410" s="30"/>
      <c r="Q410" s="30"/>
      <c r="R410" s="5"/>
      <c r="S410" s="5"/>
      <c r="T410" s="5"/>
      <c r="U410" s="5"/>
      <c r="V410" s="8">
        <v>1</v>
      </c>
      <c r="W410" s="10"/>
      <c r="X410" s="5"/>
      <c r="Y410" s="9"/>
      <c r="Z410" s="8"/>
      <c r="AA410" s="7"/>
      <c r="AB410" s="6" t="s">
        <v>20</v>
      </c>
      <c r="AC410" s="35" t="s">
        <v>6182</v>
      </c>
      <c r="AD410" s="14" t="s">
        <v>19</v>
      </c>
    </row>
    <row r="411" spans="1:30" ht="30" x14ac:dyDescent="0.25">
      <c r="A411" s="58">
        <v>408</v>
      </c>
      <c r="B411" s="13" t="s">
        <v>32</v>
      </c>
      <c r="C411" s="12" t="s">
        <v>31</v>
      </c>
      <c r="D411" s="29"/>
      <c r="E411" s="30"/>
      <c r="F411" s="30"/>
      <c r="G411" s="30"/>
      <c r="H411" s="30"/>
      <c r="I411" s="30"/>
      <c r="J411" s="30"/>
      <c r="K411" s="6">
        <v>1</v>
      </c>
      <c r="L411" s="10">
        <v>360</v>
      </c>
      <c r="M411" s="7">
        <f>L411</f>
        <v>360</v>
      </c>
      <c r="N411" s="8">
        <v>1</v>
      </c>
      <c r="O411" s="8">
        <v>1</v>
      </c>
      <c r="P411" s="30"/>
      <c r="Q411" s="30"/>
      <c r="R411" s="5"/>
      <c r="S411" s="5"/>
      <c r="T411" s="5"/>
      <c r="U411" s="5"/>
      <c r="V411" s="8">
        <v>1</v>
      </c>
      <c r="W411" s="10"/>
      <c r="X411" s="5" t="s">
        <v>2</v>
      </c>
      <c r="Y411" s="9">
        <v>1</v>
      </c>
      <c r="Z411" s="8">
        <v>75</v>
      </c>
      <c r="AA411" s="7">
        <f>Z411</f>
        <v>75</v>
      </c>
      <c r="AB411" s="6" t="s">
        <v>20</v>
      </c>
      <c r="AC411" s="35" t="s">
        <v>6182</v>
      </c>
      <c r="AD411" s="14" t="s">
        <v>11</v>
      </c>
    </row>
    <row r="412" spans="1:30" ht="30" x14ac:dyDescent="0.25">
      <c r="A412" s="58">
        <v>409</v>
      </c>
      <c r="B412" s="13" t="s">
        <v>30</v>
      </c>
      <c r="C412" s="12" t="s">
        <v>29</v>
      </c>
      <c r="D412" s="29"/>
      <c r="E412" s="6"/>
      <c r="F412" s="6"/>
      <c r="G412" s="6"/>
      <c r="H412" s="6"/>
      <c r="I412" s="6"/>
      <c r="J412" s="6"/>
      <c r="K412" s="6">
        <v>1</v>
      </c>
      <c r="L412" s="10">
        <v>100</v>
      </c>
      <c r="M412" s="7">
        <f>L412</f>
        <v>100</v>
      </c>
      <c r="N412" s="8">
        <v>1</v>
      </c>
      <c r="O412" s="8">
        <v>1</v>
      </c>
      <c r="P412" s="6"/>
      <c r="Q412" s="6"/>
      <c r="R412" s="6"/>
      <c r="S412" s="6"/>
      <c r="T412" s="6"/>
      <c r="U412" s="6"/>
      <c r="V412" s="8"/>
      <c r="W412" s="10"/>
      <c r="X412" s="5"/>
      <c r="Y412" s="9"/>
      <c r="Z412" s="8"/>
      <c r="AA412" s="7"/>
      <c r="AB412" s="6" t="s">
        <v>20</v>
      </c>
      <c r="AC412" s="35" t="s">
        <v>6182</v>
      </c>
      <c r="AD412" s="14" t="s">
        <v>7</v>
      </c>
    </row>
    <row r="413" spans="1:30" ht="30" x14ac:dyDescent="0.25">
      <c r="A413" s="58">
        <v>410</v>
      </c>
      <c r="B413" s="13" t="s">
        <v>28</v>
      </c>
      <c r="C413" s="12" t="s">
        <v>27</v>
      </c>
      <c r="D413" s="29"/>
      <c r="E413" s="6"/>
      <c r="F413" s="6"/>
      <c r="G413" s="6"/>
      <c r="H413" s="6"/>
      <c r="I413" s="6"/>
      <c r="J413" s="6"/>
      <c r="K413" s="6">
        <v>1</v>
      </c>
      <c r="L413" s="10">
        <v>500</v>
      </c>
      <c r="M413" s="7">
        <f>L413</f>
        <v>500</v>
      </c>
      <c r="N413" s="8">
        <v>1</v>
      </c>
      <c r="O413" s="8">
        <v>1</v>
      </c>
      <c r="P413" s="6"/>
      <c r="Q413" s="6"/>
      <c r="R413" s="5"/>
      <c r="S413" s="6"/>
      <c r="T413" s="6"/>
      <c r="U413" s="6"/>
      <c r="V413" s="8">
        <v>1</v>
      </c>
      <c r="W413" s="8"/>
      <c r="X413" s="5" t="s">
        <v>2</v>
      </c>
      <c r="Y413" s="9">
        <v>1</v>
      </c>
      <c r="Z413" s="8">
        <v>62.5</v>
      </c>
      <c r="AA413" s="7">
        <f>Z413</f>
        <v>62.5</v>
      </c>
      <c r="AB413" s="6" t="s">
        <v>20</v>
      </c>
      <c r="AC413" s="35" t="s">
        <v>6182</v>
      </c>
      <c r="AD413" s="14" t="s">
        <v>11</v>
      </c>
    </row>
    <row r="414" spans="1:30" ht="30" x14ac:dyDescent="0.25">
      <c r="A414" s="58">
        <v>411</v>
      </c>
      <c r="B414" s="13" t="s">
        <v>26</v>
      </c>
      <c r="C414" s="28" t="s">
        <v>25</v>
      </c>
      <c r="D414" s="6"/>
      <c r="E414" s="5"/>
      <c r="F414" s="5"/>
      <c r="G414" s="5"/>
      <c r="H414" s="5"/>
      <c r="I414" s="5"/>
      <c r="J414" s="5"/>
      <c r="K414" s="25"/>
      <c r="L414" s="25"/>
      <c r="M414" s="11"/>
      <c r="N414" s="5"/>
      <c r="O414" s="5"/>
      <c r="P414" s="27"/>
      <c r="Q414" s="27"/>
      <c r="R414" s="27" t="s">
        <v>21</v>
      </c>
      <c r="S414" s="24">
        <v>1</v>
      </c>
      <c r="T414" s="24"/>
      <c r="U414" s="5"/>
      <c r="V414" s="24"/>
      <c r="W414" s="24"/>
      <c r="X414" s="24"/>
      <c r="Y414" s="26"/>
      <c r="Z414" s="25"/>
      <c r="AA414" s="24"/>
      <c r="AB414" s="23" t="s">
        <v>20</v>
      </c>
      <c r="AC414" s="35" t="s">
        <v>6182</v>
      </c>
      <c r="AD414" s="14" t="s">
        <v>24</v>
      </c>
    </row>
    <row r="415" spans="1:30" ht="30" x14ac:dyDescent="0.25">
      <c r="A415" s="58">
        <v>412</v>
      </c>
      <c r="B415" s="13" t="s">
        <v>23</v>
      </c>
      <c r="C415" s="22" t="s">
        <v>22</v>
      </c>
      <c r="D415" s="6"/>
      <c r="E415" s="5"/>
      <c r="F415" s="5"/>
      <c r="G415" s="5"/>
      <c r="H415" s="5"/>
      <c r="I415" s="5"/>
      <c r="J415" s="5"/>
      <c r="K415" s="5"/>
      <c r="L415" s="8"/>
      <c r="M415" s="7"/>
      <c r="N415" s="10"/>
      <c r="O415" s="10"/>
      <c r="P415" s="5"/>
      <c r="Q415" s="5"/>
      <c r="R415" s="5" t="s">
        <v>21</v>
      </c>
      <c r="S415" s="5">
        <v>1</v>
      </c>
      <c r="T415" s="5"/>
      <c r="U415" s="5"/>
      <c r="V415" s="5"/>
      <c r="W415" s="5"/>
      <c r="X415" s="5" t="s">
        <v>2</v>
      </c>
      <c r="Y415" s="9">
        <v>1</v>
      </c>
      <c r="Z415" s="8">
        <v>10</v>
      </c>
      <c r="AA415" s="7">
        <f>Z415</f>
        <v>10</v>
      </c>
      <c r="AB415" s="6" t="s">
        <v>20</v>
      </c>
      <c r="AC415" s="35" t="s">
        <v>6182</v>
      </c>
      <c r="AD415" s="14" t="s">
        <v>19</v>
      </c>
    </row>
    <row r="416" spans="1:30" ht="63" x14ac:dyDescent="0.25">
      <c r="A416" s="58">
        <v>413</v>
      </c>
      <c r="B416" s="13" t="s">
        <v>18</v>
      </c>
      <c r="C416" s="22" t="s">
        <v>17</v>
      </c>
      <c r="D416" s="6" t="s">
        <v>1</v>
      </c>
      <c r="E416" s="7" t="s">
        <v>4</v>
      </c>
      <c r="F416" s="11">
        <v>1</v>
      </c>
      <c r="G416" s="11" t="s">
        <v>16</v>
      </c>
      <c r="H416" s="11">
        <f>2*5882</f>
        <v>11764</v>
      </c>
      <c r="I416" s="5"/>
      <c r="J416" s="5"/>
      <c r="K416" s="5"/>
      <c r="L416" s="8"/>
      <c r="M416" s="7"/>
      <c r="N416" s="10"/>
      <c r="O416" s="10"/>
      <c r="P416" s="5"/>
      <c r="Q416" s="5"/>
      <c r="R416" s="5"/>
      <c r="S416" s="5"/>
      <c r="T416" s="5"/>
      <c r="U416" s="5"/>
      <c r="V416" s="5"/>
      <c r="W416" s="5"/>
      <c r="X416" s="5" t="s">
        <v>2</v>
      </c>
      <c r="Y416" s="9">
        <v>1</v>
      </c>
      <c r="Z416" s="8">
        <v>125</v>
      </c>
      <c r="AA416" s="7">
        <f>Z416</f>
        <v>125</v>
      </c>
      <c r="AB416" s="6" t="s">
        <v>1</v>
      </c>
      <c r="AC416" s="35" t="s">
        <v>6182</v>
      </c>
      <c r="AD416" s="14" t="s">
        <v>15</v>
      </c>
    </row>
    <row r="417" spans="1:30" ht="63" x14ac:dyDescent="0.25">
      <c r="A417" s="58">
        <v>414</v>
      </c>
      <c r="B417" s="13" t="s">
        <v>14</v>
      </c>
      <c r="C417" s="22" t="s">
        <v>13</v>
      </c>
      <c r="D417" s="6" t="s">
        <v>1</v>
      </c>
      <c r="E417" s="7" t="s">
        <v>4</v>
      </c>
      <c r="F417" s="11">
        <v>1</v>
      </c>
      <c r="G417" s="11" t="s">
        <v>12</v>
      </c>
      <c r="H417" s="11">
        <f>2*5294</f>
        <v>10588</v>
      </c>
      <c r="I417" s="5"/>
      <c r="J417" s="5"/>
      <c r="K417" s="5"/>
      <c r="L417" s="8"/>
      <c r="M417" s="7"/>
      <c r="N417" s="10"/>
      <c r="O417" s="10"/>
      <c r="P417" s="5"/>
      <c r="Q417" s="5"/>
      <c r="R417" s="5"/>
      <c r="S417" s="5"/>
      <c r="T417" s="5"/>
      <c r="U417" s="5"/>
      <c r="V417" s="5"/>
      <c r="W417" s="5"/>
      <c r="X417" s="5" t="s">
        <v>2</v>
      </c>
      <c r="Y417" s="9">
        <v>1</v>
      </c>
      <c r="Z417" s="8">
        <v>100</v>
      </c>
      <c r="AA417" s="7">
        <f>Z417</f>
        <v>100</v>
      </c>
      <c r="AB417" s="6" t="s">
        <v>1</v>
      </c>
      <c r="AC417" s="35" t="s">
        <v>6182</v>
      </c>
      <c r="AD417" s="14" t="s">
        <v>11</v>
      </c>
    </row>
    <row r="418" spans="1:30" ht="63" x14ac:dyDescent="0.25">
      <c r="A418" s="58">
        <v>415</v>
      </c>
      <c r="B418" s="13" t="s">
        <v>10</v>
      </c>
      <c r="C418" s="21" t="s">
        <v>9</v>
      </c>
      <c r="D418" s="16" t="s">
        <v>1</v>
      </c>
      <c r="E418" s="7" t="s">
        <v>4</v>
      </c>
      <c r="F418" s="11">
        <v>1</v>
      </c>
      <c r="G418" s="11" t="s">
        <v>8</v>
      </c>
      <c r="H418" s="11">
        <v>7059</v>
      </c>
      <c r="I418" s="17"/>
      <c r="J418" s="17"/>
      <c r="K418" s="17"/>
      <c r="L418" s="18"/>
      <c r="M418" s="20"/>
      <c r="N418" s="19"/>
      <c r="O418" s="19"/>
      <c r="P418" s="17"/>
      <c r="Q418" s="17"/>
      <c r="R418" s="17"/>
      <c r="S418" s="17"/>
      <c r="T418" s="17"/>
      <c r="U418" s="17"/>
      <c r="V418" s="17"/>
      <c r="W418" s="17"/>
      <c r="X418" s="17"/>
      <c r="Y418" s="18"/>
      <c r="Z418" s="17"/>
      <c r="AA418" s="17"/>
      <c r="AB418" s="16" t="s">
        <v>1</v>
      </c>
      <c r="AC418" s="35" t="s">
        <v>6182</v>
      </c>
      <c r="AD418" s="14" t="s">
        <v>7</v>
      </c>
    </row>
    <row r="419" spans="1:30" ht="63.75" thickBot="1" x14ac:dyDescent="0.3">
      <c r="A419" s="56">
        <v>416</v>
      </c>
      <c r="B419" s="342" t="s">
        <v>6</v>
      </c>
      <c r="C419" s="344" t="s">
        <v>5</v>
      </c>
      <c r="D419" s="16" t="s">
        <v>1</v>
      </c>
      <c r="E419" s="20" t="s">
        <v>4</v>
      </c>
      <c r="F419" s="16">
        <v>1</v>
      </c>
      <c r="G419" s="345" t="s">
        <v>3</v>
      </c>
      <c r="H419" s="345">
        <f>1765*2</f>
        <v>3530</v>
      </c>
      <c r="I419" s="16"/>
      <c r="J419" s="16"/>
      <c r="K419" s="16"/>
      <c r="L419" s="19"/>
      <c r="M419" s="20"/>
      <c r="N419" s="18"/>
      <c r="O419" s="18"/>
      <c r="P419" s="16"/>
      <c r="Q419" s="16"/>
      <c r="R419" s="17"/>
      <c r="S419" s="16"/>
      <c r="T419" s="16"/>
      <c r="U419" s="16"/>
      <c r="V419" s="18"/>
      <c r="W419" s="18"/>
      <c r="X419" s="17" t="s">
        <v>2</v>
      </c>
      <c r="Y419" s="346">
        <v>1</v>
      </c>
      <c r="Z419" s="18">
        <v>62.5</v>
      </c>
      <c r="AA419" s="20">
        <f>Z419</f>
        <v>62.5</v>
      </c>
      <c r="AB419" s="16" t="s">
        <v>1</v>
      </c>
      <c r="AC419" s="35" t="s">
        <v>6182</v>
      </c>
      <c r="AD419" s="5" t="s">
        <v>0</v>
      </c>
    </row>
    <row r="420" spans="1:30" ht="15" customHeight="1" thickBot="1" x14ac:dyDescent="0.3">
      <c r="A420" s="347"/>
      <c r="B420" s="184"/>
      <c r="C420" s="4"/>
      <c r="D420" s="4"/>
      <c r="E420" s="4"/>
      <c r="F420" s="4">
        <f>SUBTOTAL(9,F4:F419)</f>
        <v>132</v>
      </c>
      <c r="G420" s="4"/>
      <c r="H420" s="4"/>
      <c r="I420" s="4"/>
      <c r="J420" s="4">
        <f>SUBTOTAL(9,J4:J419)</f>
        <v>10</v>
      </c>
      <c r="K420" s="4">
        <f>SUBTOTAL(9,K4:K419)</f>
        <v>150</v>
      </c>
      <c r="L420" s="4"/>
      <c r="M420" s="4">
        <f t="shared" ref="M420:W420" si="16">SUBTOTAL(9,M4:M419)</f>
        <v>287433</v>
      </c>
      <c r="N420" s="4">
        <f t="shared" si="16"/>
        <v>106</v>
      </c>
      <c r="O420" s="4">
        <f t="shared" si="16"/>
        <v>114</v>
      </c>
      <c r="P420" s="4">
        <f t="shared" si="16"/>
        <v>0</v>
      </c>
      <c r="Q420" s="4">
        <f t="shared" si="16"/>
        <v>0</v>
      </c>
      <c r="R420" s="4">
        <f t="shared" si="16"/>
        <v>0</v>
      </c>
      <c r="S420" s="4">
        <f t="shared" si="16"/>
        <v>85</v>
      </c>
      <c r="T420" s="4">
        <f t="shared" si="16"/>
        <v>17</v>
      </c>
      <c r="U420" s="4">
        <f t="shared" si="16"/>
        <v>0</v>
      </c>
      <c r="V420" s="4">
        <f t="shared" si="16"/>
        <v>154</v>
      </c>
      <c r="W420" s="4">
        <f t="shared" si="16"/>
        <v>6</v>
      </c>
      <c r="X420" s="4"/>
      <c r="Y420" s="4">
        <f>SUBTOTAL(9,Y4:Y419)</f>
        <v>360</v>
      </c>
      <c r="Z420" s="4"/>
      <c r="AA420" s="4">
        <f>SUBTOTAL(9,AA4:AA419)</f>
        <v>124802.65000000001</v>
      </c>
      <c r="AB420" s="3"/>
      <c r="AC420" s="343"/>
      <c r="AD420" s="3"/>
    </row>
  </sheetData>
  <autoFilter ref="A3:AD419"/>
  <mergeCells count="16">
    <mergeCell ref="AD2:AD3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  <mergeCell ref="AC2:AC3"/>
    <mergeCell ref="T2:T3"/>
    <mergeCell ref="U2:U3"/>
    <mergeCell ref="V2:W2"/>
    <mergeCell ref="X2:AA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1"/>
  <sheetViews>
    <sheetView workbookViewId="0">
      <pane ySplit="3" topLeftCell="A279" activePane="bottomLeft" state="frozen"/>
      <selection pane="bottomLeft" activeCell="AD180" sqref="AD180"/>
    </sheetView>
  </sheetViews>
  <sheetFormatPr defaultColWidth="15.140625" defaultRowHeight="15" customHeight="1" x14ac:dyDescent="0.25"/>
  <cols>
    <col min="1" max="1" width="8.28515625" style="316" customWidth="1"/>
    <col min="2" max="2" width="13.42578125" style="316" customWidth="1"/>
    <col min="3" max="3" width="36.28515625" style="327" customWidth="1"/>
    <col min="4" max="4" width="10" style="316" bestFit="1" customWidth="1"/>
    <col min="5" max="5" width="12" style="316" bestFit="1" customWidth="1"/>
    <col min="6" max="6" width="3" style="316" bestFit="1" customWidth="1"/>
    <col min="7" max="7" width="14.42578125" style="316" customWidth="1"/>
    <col min="8" max="8" width="7.42578125" style="316" bestFit="1" customWidth="1"/>
    <col min="9" max="9" width="5.28515625" style="316" bestFit="1" customWidth="1"/>
    <col min="10" max="10" width="3" style="316" bestFit="1" customWidth="1"/>
    <col min="11" max="11" width="6.85546875" style="316" customWidth="1"/>
    <col min="12" max="12" width="15.7109375" style="316" bestFit="1" customWidth="1"/>
    <col min="13" max="13" width="13.7109375" style="316" customWidth="1"/>
    <col min="14" max="15" width="3.85546875" style="316" bestFit="1" customWidth="1"/>
    <col min="16" max="16" width="3.5703125" style="316" customWidth="1"/>
    <col min="17" max="17" width="6.140625" style="316" customWidth="1"/>
    <col min="18" max="18" width="5.28515625" style="316" bestFit="1" customWidth="1"/>
    <col min="19" max="19" width="3.85546875" style="316" bestFit="1" customWidth="1"/>
    <col min="20" max="20" width="5.85546875" style="316" bestFit="1" customWidth="1"/>
    <col min="21" max="21" width="8.140625" style="316" bestFit="1" customWidth="1"/>
    <col min="22" max="22" width="6.7109375" style="316" customWidth="1"/>
    <col min="23" max="23" width="5.85546875" style="316" bestFit="1" customWidth="1"/>
    <col min="24" max="24" width="7.85546875" style="316" bestFit="1" customWidth="1"/>
    <col min="25" max="25" width="5.5703125" style="316" customWidth="1"/>
    <col min="26" max="26" width="11.5703125" style="316" bestFit="1" customWidth="1"/>
    <col min="27" max="27" width="10" style="316" bestFit="1" customWidth="1"/>
    <col min="28" max="28" width="12.5703125" style="316" bestFit="1" customWidth="1"/>
    <col min="29" max="29" width="10.28515625" style="316" bestFit="1" customWidth="1"/>
    <col min="30" max="16384" width="15.140625" style="316"/>
  </cols>
  <sheetData>
    <row r="1" spans="1:29" ht="18.75" customHeight="1" x14ac:dyDescent="0.25">
      <c r="A1" s="420" t="s">
        <v>6183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</row>
    <row r="2" spans="1:29" ht="58.5" customHeight="1" x14ac:dyDescent="0.25">
      <c r="A2" s="422" t="s">
        <v>777</v>
      </c>
      <c r="B2" s="422" t="s">
        <v>776</v>
      </c>
      <c r="C2" s="423" t="s">
        <v>775</v>
      </c>
      <c r="D2" s="422" t="s">
        <v>774</v>
      </c>
      <c r="E2" s="422"/>
      <c r="F2" s="422"/>
      <c r="G2" s="422"/>
      <c r="H2" s="422"/>
      <c r="I2" s="422" t="s">
        <v>773</v>
      </c>
      <c r="J2" s="422"/>
      <c r="K2" s="422" t="s">
        <v>758</v>
      </c>
      <c r="L2" s="418"/>
      <c r="M2" s="418"/>
      <c r="N2" s="422" t="s">
        <v>772</v>
      </c>
      <c r="O2" s="418"/>
      <c r="P2" s="422" t="s">
        <v>771</v>
      </c>
      <c r="Q2" s="418"/>
      <c r="R2" s="417" t="s">
        <v>770</v>
      </c>
      <c r="S2" s="418"/>
      <c r="T2" s="417" t="s">
        <v>769</v>
      </c>
      <c r="U2" s="417" t="s">
        <v>768</v>
      </c>
      <c r="V2" s="417" t="s">
        <v>767</v>
      </c>
      <c r="W2" s="418"/>
      <c r="X2" s="419" t="s">
        <v>766</v>
      </c>
      <c r="Y2" s="418"/>
      <c r="Z2" s="418"/>
      <c r="AA2" s="418"/>
      <c r="AB2" s="317" t="s">
        <v>765</v>
      </c>
      <c r="AC2" s="318" t="s">
        <v>6178</v>
      </c>
    </row>
    <row r="3" spans="1:29" ht="82.5" customHeight="1" x14ac:dyDescent="0.25">
      <c r="A3" s="422"/>
      <c r="B3" s="422"/>
      <c r="C3" s="423"/>
      <c r="D3" s="319" t="s">
        <v>762</v>
      </c>
      <c r="E3" s="319" t="s">
        <v>761</v>
      </c>
      <c r="F3" s="319" t="s">
        <v>750</v>
      </c>
      <c r="G3" s="319" t="s">
        <v>749</v>
      </c>
      <c r="H3" s="319" t="s">
        <v>748</v>
      </c>
      <c r="I3" s="319" t="s">
        <v>760</v>
      </c>
      <c r="J3" s="319" t="s">
        <v>759</v>
      </c>
      <c r="K3" s="319" t="s">
        <v>758</v>
      </c>
      <c r="L3" s="319" t="s">
        <v>749</v>
      </c>
      <c r="M3" s="319" t="s">
        <v>748</v>
      </c>
      <c r="N3" s="319" t="s">
        <v>757</v>
      </c>
      <c r="O3" s="319" t="s">
        <v>756</v>
      </c>
      <c r="P3" s="319" t="s">
        <v>757</v>
      </c>
      <c r="Q3" s="319" t="s">
        <v>756</v>
      </c>
      <c r="R3" s="319" t="s">
        <v>755</v>
      </c>
      <c r="S3" s="319" t="s">
        <v>754</v>
      </c>
      <c r="T3" s="417"/>
      <c r="U3" s="417"/>
      <c r="V3" s="320" t="s">
        <v>753</v>
      </c>
      <c r="W3" s="320" t="s">
        <v>752</v>
      </c>
      <c r="X3" s="319" t="s">
        <v>751</v>
      </c>
      <c r="Y3" s="319" t="s">
        <v>750</v>
      </c>
      <c r="Z3" s="319" t="s">
        <v>749</v>
      </c>
      <c r="AA3" s="319" t="s">
        <v>748</v>
      </c>
      <c r="AB3" s="319" t="s">
        <v>747</v>
      </c>
      <c r="AC3" s="319" t="s">
        <v>746</v>
      </c>
    </row>
    <row r="4" spans="1:29" ht="24" x14ac:dyDescent="0.25">
      <c r="A4" s="309">
        <v>1</v>
      </c>
      <c r="B4" s="309" t="s">
        <v>3585</v>
      </c>
      <c r="C4" s="326" t="s">
        <v>3586</v>
      </c>
      <c r="D4" s="325"/>
      <c r="E4" s="309"/>
      <c r="F4" s="309"/>
      <c r="G4" s="309"/>
      <c r="H4" s="309"/>
      <c r="I4" s="309"/>
      <c r="J4" s="309"/>
      <c r="K4" s="309">
        <v>1</v>
      </c>
      <c r="L4" s="325">
        <v>990</v>
      </c>
      <c r="M4" s="325">
        <v>1740</v>
      </c>
      <c r="N4" s="309"/>
      <c r="O4" s="309"/>
      <c r="P4" s="325"/>
      <c r="Q4" s="325"/>
      <c r="R4" s="309"/>
      <c r="S4" s="309"/>
      <c r="T4" s="309"/>
      <c r="U4" s="309"/>
      <c r="V4" s="309"/>
      <c r="W4" s="309"/>
      <c r="X4" s="309" t="s">
        <v>60</v>
      </c>
      <c r="Y4" s="309">
        <v>1</v>
      </c>
      <c r="Z4" s="309">
        <v>250</v>
      </c>
      <c r="AA4" s="305">
        <f t="shared" ref="AA4:AA67" si="0">Z4*Y4</f>
        <v>250</v>
      </c>
      <c r="AB4" s="309" t="s">
        <v>20</v>
      </c>
      <c r="AC4" s="309" t="s">
        <v>6185</v>
      </c>
    </row>
    <row r="5" spans="1:29" x14ac:dyDescent="0.25">
      <c r="A5" s="309">
        <v>2</v>
      </c>
      <c r="B5" s="309"/>
      <c r="C5" s="326"/>
      <c r="D5" s="325"/>
      <c r="E5" s="309"/>
      <c r="F5" s="309"/>
      <c r="G5" s="309"/>
      <c r="H5" s="309"/>
      <c r="I5" s="309"/>
      <c r="J5" s="309"/>
      <c r="K5" s="309"/>
      <c r="L5" s="325">
        <v>750</v>
      </c>
      <c r="M5" s="325"/>
      <c r="N5" s="309"/>
      <c r="O5" s="309"/>
      <c r="P5" s="325"/>
      <c r="Q5" s="325"/>
      <c r="R5" s="309"/>
      <c r="S5" s="309"/>
      <c r="T5" s="309"/>
      <c r="U5" s="309"/>
      <c r="V5" s="309"/>
      <c r="W5" s="309"/>
      <c r="X5" s="309" t="s">
        <v>60</v>
      </c>
      <c r="Y5" s="309">
        <v>1</v>
      </c>
      <c r="Z5" s="309">
        <v>20</v>
      </c>
      <c r="AA5" s="305">
        <f t="shared" si="0"/>
        <v>20</v>
      </c>
      <c r="AB5" s="309" t="s">
        <v>20</v>
      </c>
      <c r="AC5" s="309" t="s">
        <v>6185</v>
      </c>
    </row>
    <row r="6" spans="1:29" ht="36" x14ac:dyDescent="0.25">
      <c r="A6" s="309">
        <v>3</v>
      </c>
      <c r="B6" s="309" t="s">
        <v>3587</v>
      </c>
      <c r="C6" s="326" t="s">
        <v>3588</v>
      </c>
      <c r="D6" s="325"/>
      <c r="E6" s="309"/>
      <c r="F6" s="309"/>
      <c r="G6" s="309"/>
      <c r="H6" s="309"/>
      <c r="I6" s="309"/>
      <c r="J6" s="309"/>
      <c r="K6" s="309">
        <v>1</v>
      </c>
      <c r="L6" s="325">
        <v>630</v>
      </c>
      <c r="M6" s="309">
        <v>945</v>
      </c>
      <c r="N6" s="309"/>
      <c r="O6" s="309"/>
      <c r="P6" s="325"/>
      <c r="Q6" s="325"/>
      <c r="R6" s="309"/>
      <c r="S6" s="309"/>
      <c r="T6" s="309"/>
      <c r="U6" s="309"/>
      <c r="V6" s="309"/>
      <c r="W6" s="309"/>
      <c r="X6" s="309"/>
      <c r="Y6" s="309"/>
      <c r="Z6" s="309"/>
      <c r="AA6" s="305"/>
      <c r="AB6" s="309" t="s">
        <v>20</v>
      </c>
      <c r="AC6" s="309" t="s">
        <v>6185</v>
      </c>
    </row>
    <row r="7" spans="1:29" x14ac:dyDescent="0.25">
      <c r="A7" s="309">
        <v>4</v>
      </c>
      <c r="B7" s="309"/>
      <c r="C7" s="326"/>
      <c r="D7" s="325"/>
      <c r="E7" s="309"/>
      <c r="F7" s="309"/>
      <c r="G7" s="309"/>
      <c r="H7" s="309"/>
      <c r="I7" s="309"/>
      <c r="J7" s="309"/>
      <c r="K7" s="309"/>
      <c r="L7" s="325">
        <v>315</v>
      </c>
      <c r="M7" s="325"/>
      <c r="N7" s="309"/>
      <c r="O7" s="309"/>
      <c r="P7" s="325"/>
      <c r="Q7" s="325"/>
      <c r="R7" s="309"/>
      <c r="S7" s="309"/>
      <c r="T7" s="309"/>
      <c r="U7" s="309"/>
      <c r="V7" s="309"/>
      <c r="W7" s="309"/>
      <c r="X7" s="309"/>
      <c r="Y7" s="309"/>
      <c r="Z7" s="309"/>
      <c r="AA7" s="305"/>
      <c r="AB7" s="309" t="s">
        <v>20</v>
      </c>
      <c r="AC7" s="309" t="s">
        <v>6185</v>
      </c>
    </row>
    <row r="8" spans="1:29" ht="36" x14ac:dyDescent="0.25">
      <c r="A8" s="309">
        <v>5</v>
      </c>
      <c r="B8" s="309" t="s">
        <v>3589</v>
      </c>
      <c r="C8" s="326" t="s">
        <v>3590</v>
      </c>
      <c r="D8" s="325"/>
      <c r="E8" s="309"/>
      <c r="F8" s="309"/>
      <c r="G8" s="309"/>
      <c r="H8" s="309"/>
      <c r="I8" s="309"/>
      <c r="J8" s="309"/>
      <c r="K8" s="309">
        <v>1</v>
      </c>
      <c r="L8" s="325">
        <v>900</v>
      </c>
      <c r="M8" s="325">
        <v>900</v>
      </c>
      <c r="N8" s="309"/>
      <c r="O8" s="309"/>
      <c r="P8" s="325"/>
      <c r="Q8" s="325"/>
      <c r="R8" s="309"/>
      <c r="S8" s="309"/>
      <c r="T8" s="309"/>
      <c r="U8" s="309"/>
      <c r="V8" s="309"/>
      <c r="W8" s="309"/>
      <c r="X8" s="309"/>
      <c r="Y8" s="309"/>
      <c r="Z8" s="309"/>
      <c r="AA8" s="305"/>
      <c r="AB8" s="309" t="s">
        <v>20</v>
      </c>
      <c r="AC8" s="309" t="s">
        <v>6185</v>
      </c>
    </row>
    <row r="9" spans="1:29" ht="36" x14ac:dyDescent="0.25">
      <c r="A9" s="309">
        <v>6</v>
      </c>
      <c r="B9" s="309" t="s">
        <v>3591</v>
      </c>
      <c r="C9" s="326" t="s">
        <v>3592</v>
      </c>
      <c r="D9" s="325"/>
      <c r="E9" s="309"/>
      <c r="F9" s="309"/>
      <c r="G9" s="309"/>
      <c r="H9" s="309"/>
      <c r="I9" s="309"/>
      <c r="J9" s="309"/>
      <c r="K9" s="309">
        <v>1</v>
      </c>
      <c r="L9" s="325" t="s">
        <v>3593</v>
      </c>
      <c r="M9" s="325">
        <v>1600</v>
      </c>
      <c r="N9" s="309"/>
      <c r="O9" s="309"/>
      <c r="P9" s="325"/>
      <c r="Q9" s="325"/>
      <c r="R9" s="309"/>
      <c r="S9" s="309"/>
      <c r="T9" s="309"/>
      <c r="U9" s="309"/>
      <c r="V9" s="309">
        <v>3</v>
      </c>
      <c r="W9" s="309"/>
      <c r="X9" s="309" t="s">
        <v>60</v>
      </c>
      <c r="Y9" s="309">
        <v>1</v>
      </c>
      <c r="Z9" s="309">
        <v>1010</v>
      </c>
      <c r="AA9" s="305">
        <f t="shared" si="0"/>
        <v>1010</v>
      </c>
      <c r="AB9" s="309" t="s">
        <v>20</v>
      </c>
      <c r="AC9" s="309" t="s">
        <v>6185</v>
      </c>
    </row>
    <row r="10" spans="1:29" x14ac:dyDescent="0.25">
      <c r="A10" s="309">
        <v>7</v>
      </c>
      <c r="B10" s="309"/>
      <c r="C10" s="326"/>
      <c r="D10" s="325"/>
      <c r="E10" s="309"/>
      <c r="F10" s="309"/>
      <c r="G10" s="309"/>
      <c r="H10" s="309"/>
      <c r="I10" s="309"/>
      <c r="J10" s="309"/>
      <c r="K10" s="309"/>
      <c r="L10" s="325"/>
      <c r="M10" s="325"/>
      <c r="N10" s="309"/>
      <c r="O10" s="309"/>
      <c r="P10" s="325"/>
      <c r="Q10" s="325"/>
      <c r="R10" s="309"/>
      <c r="S10" s="309"/>
      <c r="T10" s="309"/>
      <c r="U10" s="309"/>
      <c r="V10" s="309"/>
      <c r="W10" s="309"/>
      <c r="X10" s="309" t="s">
        <v>60</v>
      </c>
      <c r="Y10" s="309">
        <v>1</v>
      </c>
      <c r="Z10" s="309">
        <v>500</v>
      </c>
      <c r="AA10" s="305">
        <f t="shared" si="0"/>
        <v>500</v>
      </c>
      <c r="AB10" s="309" t="s">
        <v>20</v>
      </c>
      <c r="AC10" s="309" t="s">
        <v>6185</v>
      </c>
    </row>
    <row r="11" spans="1:29" ht="36" x14ac:dyDescent="0.25">
      <c r="A11" s="309">
        <v>8</v>
      </c>
      <c r="B11" s="309" t="s">
        <v>3594</v>
      </c>
      <c r="C11" s="326" t="s">
        <v>3595</v>
      </c>
      <c r="D11" s="325"/>
      <c r="E11" s="309"/>
      <c r="F11" s="309"/>
      <c r="G11" s="309"/>
      <c r="H11" s="309"/>
      <c r="I11" s="309"/>
      <c r="J11" s="309"/>
      <c r="K11" s="309">
        <v>1</v>
      </c>
      <c r="L11" s="325">
        <v>1000</v>
      </c>
      <c r="M11" s="325">
        <v>1000</v>
      </c>
      <c r="N11" s="309"/>
      <c r="O11" s="309"/>
      <c r="P11" s="325"/>
      <c r="Q11" s="325"/>
      <c r="R11" s="309"/>
      <c r="S11" s="309"/>
      <c r="T11" s="309"/>
      <c r="U11" s="309"/>
      <c r="V11" s="309"/>
      <c r="W11" s="309"/>
      <c r="X11" s="309"/>
      <c r="Y11" s="309"/>
      <c r="Z11" s="309"/>
      <c r="AA11" s="305"/>
      <c r="AB11" s="309" t="s">
        <v>20</v>
      </c>
      <c r="AC11" s="309" t="s">
        <v>6185</v>
      </c>
    </row>
    <row r="12" spans="1:29" ht="36" x14ac:dyDescent="0.25">
      <c r="A12" s="309">
        <v>9</v>
      </c>
      <c r="B12" s="309" t="s">
        <v>3596</v>
      </c>
      <c r="C12" s="326" t="s">
        <v>3597</v>
      </c>
      <c r="D12" s="325"/>
      <c r="E12" s="309"/>
      <c r="F12" s="309"/>
      <c r="G12" s="309"/>
      <c r="H12" s="309"/>
      <c r="I12" s="309"/>
      <c r="J12" s="309"/>
      <c r="K12" s="309">
        <v>1</v>
      </c>
      <c r="L12" s="325" t="s">
        <v>3598</v>
      </c>
      <c r="M12" s="325">
        <v>945</v>
      </c>
      <c r="N12" s="309"/>
      <c r="O12" s="309"/>
      <c r="P12" s="325"/>
      <c r="Q12" s="325"/>
      <c r="R12" s="309"/>
      <c r="S12" s="309"/>
      <c r="T12" s="309"/>
      <c r="U12" s="309"/>
      <c r="V12" s="309"/>
      <c r="W12" s="309"/>
      <c r="X12" s="309"/>
      <c r="Y12" s="309"/>
      <c r="Z12" s="309"/>
      <c r="AA12" s="305"/>
      <c r="AB12" s="309" t="s">
        <v>20</v>
      </c>
      <c r="AC12" s="309" t="s">
        <v>6185</v>
      </c>
    </row>
    <row r="13" spans="1:29" x14ac:dyDescent="0.25">
      <c r="A13" s="309">
        <v>10</v>
      </c>
      <c r="B13" s="309"/>
      <c r="C13" s="326"/>
      <c r="D13" s="325"/>
      <c r="E13" s="309"/>
      <c r="F13" s="309"/>
      <c r="G13" s="309"/>
      <c r="H13" s="309"/>
      <c r="I13" s="309"/>
      <c r="J13" s="309"/>
      <c r="K13" s="309"/>
      <c r="L13" s="325"/>
      <c r="M13" s="325"/>
      <c r="N13" s="309"/>
      <c r="O13" s="309"/>
      <c r="P13" s="325"/>
      <c r="Q13" s="325"/>
      <c r="R13" s="309"/>
      <c r="S13" s="309"/>
      <c r="T13" s="309"/>
      <c r="U13" s="309"/>
      <c r="V13" s="309"/>
      <c r="W13" s="309"/>
      <c r="X13" s="309"/>
      <c r="Y13" s="309"/>
      <c r="Z13" s="309"/>
      <c r="AA13" s="305"/>
      <c r="AB13" s="309" t="s">
        <v>20</v>
      </c>
      <c r="AC13" s="309" t="s">
        <v>6185</v>
      </c>
    </row>
    <row r="14" spans="1:29" ht="36" x14ac:dyDescent="0.25">
      <c r="A14" s="309">
        <v>11</v>
      </c>
      <c r="B14" s="309" t="s">
        <v>3599</v>
      </c>
      <c r="C14" s="326" t="s">
        <v>3600</v>
      </c>
      <c r="D14" s="325"/>
      <c r="E14" s="309"/>
      <c r="F14" s="309"/>
      <c r="G14" s="309"/>
      <c r="H14" s="309"/>
      <c r="I14" s="309"/>
      <c r="J14" s="309"/>
      <c r="K14" s="309">
        <v>1</v>
      </c>
      <c r="L14" s="325" t="s">
        <v>3601</v>
      </c>
      <c r="M14" s="325">
        <v>1500</v>
      </c>
      <c r="N14" s="309"/>
      <c r="O14" s="309"/>
      <c r="P14" s="325"/>
      <c r="Q14" s="325"/>
      <c r="R14" s="309"/>
      <c r="S14" s="309"/>
      <c r="T14" s="309"/>
      <c r="U14" s="309"/>
      <c r="V14" s="309"/>
      <c r="W14" s="309"/>
      <c r="X14" s="309" t="s">
        <v>60</v>
      </c>
      <c r="Y14" s="309">
        <v>1</v>
      </c>
      <c r="Z14" s="309">
        <v>75</v>
      </c>
      <c r="AA14" s="305">
        <f t="shared" si="0"/>
        <v>75</v>
      </c>
      <c r="AB14" s="309" t="s">
        <v>20</v>
      </c>
      <c r="AC14" s="309" t="s">
        <v>6185</v>
      </c>
    </row>
    <row r="15" spans="1:29" x14ac:dyDescent="0.25">
      <c r="A15" s="309">
        <v>12</v>
      </c>
      <c r="B15" s="309"/>
      <c r="C15" s="326"/>
      <c r="D15" s="325"/>
      <c r="E15" s="309"/>
      <c r="F15" s="309"/>
      <c r="G15" s="309"/>
      <c r="H15" s="309"/>
      <c r="I15" s="309"/>
      <c r="J15" s="309"/>
      <c r="K15" s="309"/>
      <c r="L15" s="325"/>
      <c r="M15" s="325"/>
      <c r="N15" s="309"/>
      <c r="O15" s="309"/>
      <c r="P15" s="325"/>
      <c r="Q15" s="325"/>
      <c r="R15" s="309"/>
      <c r="S15" s="309"/>
      <c r="T15" s="309"/>
      <c r="U15" s="309"/>
      <c r="V15" s="309"/>
      <c r="W15" s="309"/>
      <c r="X15" s="309"/>
      <c r="Y15" s="309"/>
      <c r="Z15" s="309"/>
      <c r="AA15" s="305"/>
      <c r="AB15" s="309" t="s">
        <v>20</v>
      </c>
      <c r="AC15" s="309" t="s">
        <v>6185</v>
      </c>
    </row>
    <row r="16" spans="1:29" ht="48" x14ac:dyDescent="0.25">
      <c r="A16" s="309">
        <v>13</v>
      </c>
      <c r="B16" s="309" t="s">
        <v>3602</v>
      </c>
      <c r="C16" s="326" t="s">
        <v>3603</v>
      </c>
      <c r="D16" s="325"/>
      <c r="E16" s="309"/>
      <c r="F16" s="309"/>
      <c r="G16" s="309"/>
      <c r="H16" s="309"/>
      <c r="I16" s="309"/>
      <c r="J16" s="309"/>
      <c r="K16" s="309">
        <v>1</v>
      </c>
      <c r="L16" s="325">
        <v>750</v>
      </c>
      <c r="M16" s="325">
        <v>750</v>
      </c>
      <c r="N16" s="309"/>
      <c r="O16" s="309"/>
      <c r="P16" s="325"/>
      <c r="Q16" s="325"/>
      <c r="R16" s="309"/>
      <c r="S16" s="309"/>
      <c r="T16" s="309"/>
      <c r="U16" s="309"/>
      <c r="V16" s="309"/>
      <c r="W16" s="309"/>
      <c r="X16" s="309" t="s">
        <v>60</v>
      </c>
      <c r="Y16" s="309">
        <v>1</v>
      </c>
      <c r="Z16" s="309">
        <v>380</v>
      </c>
      <c r="AA16" s="305">
        <f t="shared" si="0"/>
        <v>380</v>
      </c>
      <c r="AB16" s="309" t="s">
        <v>20</v>
      </c>
      <c r="AC16" s="309" t="s">
        <v>6185</v>
      </c>
    </row>
    <row r="17" spans="1:29" x14ac:dyDescent="0.25">
      <c r="A17" s="309">
        <v>14</v>
      </c>
      <c r="B17" s="309"/>
      <c r="C17" s="326"/>
      <c r="D17" s="325"/>
      <c r="E17" s="309"/>
      <c r="F17" s="309"/>
      <c r="G17" s="309"/>
      <c r="H17" s="309"/>
      <c r="I17" s="309"/>
      <c r="J17" s="309"/>
      <c r="K17" s="309"/>
      <c r="L17" s="325"/>
      <c r="M17" s="325"/>
      <c r="N17" s="309"/>
      <c r="O17" s="309"/>
      <c r="P17" s="325"/>
      <c r="Q17" s="325"/>
      <c r="R17" s="309"/>
      <c r="S17" s="309"/>
      <c r="T17" s="309"/>
      <c r="U17" s="309"/>
      <c r="V17" s="309"/>
      <c r="W17" s="309"/>
      <c r="X17" s="309" t="s">
        <v>60</v>
      </c>
      <c r="Y17" s="309">
        <v>1</v>
      </c>
      <c r="Z17" s="309">
        <v>380</v>
      </c>
      <c r="AA17" s="305">
        <f t="shared" si="0"/>
        <v>380</v>
      </c>
      <c r="AB17" s="309" t="s">
        <v>20</v>
      </c>
      <c r="AC17" s="309" t="s">
        <v>6185</v>
      </c>
    </row>
    <row r="18" spans="1:29" x14ac:dyDescent="0.25">
      <c r="A18" s="309">
        <v>15</v>
      </c>
      <c r="B18" s="309"/>
      <c r="C18" s="326"/>
      <c r="D18" s="325"/>
      <c r="E18" s="309"/>
      <c r="F18" s="309"/>
      <c r="G18" s="309"/>
      <c r="H18" s="309"/>
      <c r="I18" s="309"/>
      <c r="J18" s="309"/>
      <c r="K18" s="309"/>
      <c r="L18" s="325"/>
      <c r="M18" s="325"/>
      <c r="N18" s="309"/>
      <c r="O18" s="309"/>
      <c r="P18" s="325"/>
      <c r="Q18" s="325"/>
      <c r="R18" s="309"/>
      <c r="S18" s="309"/>
      <c r="T18" s="309"/>
      <c r="U18" s="309"/>
      <c r="V18" s="309"/>
      <c r="W18" s="309"/>
      <c r="X18" s="309" t="s">
        <v>60</v>
      </c>
      <c r="Y18" s="309">
        <v>1</v>
      </c>
      <c r="Z18" s="309">
        <v>20</v>
      </c>
      <c r="AA18" s="305">
        <f t="shared" si="0"/>
        <v>20</v>
      </c>
      <c r="AB18" s="309" t="s">
        <v>20</v>
      </c>
      <c r="AC18" s="309" t="s">
        <v>6185</v>
      </c>
    </row>
    <row r="19" spans="1:29" ht="36" x14ac:dyDescent="0.25">
      <c r="A19" s="309">
        <v>16</v>
      </c>
      <c r="B19" s="309" t="s">
        <v>3604</v>
      </c>
      <c r="C19" s="326" t="s">
        <v>3605</v>
      </c>
      <c r="D19" s="325"/>
      <c r="E19" s="309"/>
      <c r="F19" s="309"/>
      <c r="G19" s="309"/>
      <c r="H19" s="309"/>
      <c r="I19" s="309"/>
      <c r="J19" s="309"/>
      <c r="K19" s="309">
        <v>1</v>
      </c>
      <c r="L19" s="325" t="s">
        <v>3606</v>
      </c>
      <c r="M19" s="325">
        <v>2250</v>
      </c>
      <c r="N19" s="309"/>
      <c r="O19" s="309"/>
      <c r="P19" s="325"/>
      <c r="Q19" s="325"/>
      <c r="R19" s="309"/>
      <c r="S19" s="309"/>
      <c r="T19" s="309"/>
      <c r="U19" s="309"/>
      <c r="V19" s="309"/>
      <c r="W19" s="309"/>
      <c r="X19" s="309" t="s">
        <v>60</v>
      </c>
      <c r="Y19" s="309">
        <v>1</v>
      </c>
      <c r="Z19" s="309">
        <v>1010</v>
      </c>
      <c r="AA19" s="305">
        <f t="shared" si="0"/>
        <v>1010</v>
      </c>
      <c r="AB19" s="309" t="s">
        <v>20</v>
      </c>
      <c r="AC19" s="309" t="s">
        <v>6185</v>
      </c>
    </row>
    <row r="20" spans="1:29" x14ac:dyDescent="0.25">
      <c r="A20" s="309">
        <v>17</v>
      </c>
      <c r="B20" s="309"/>
      <c r="C20" s="326"/>
      <c r="D20" s="325"/>
      <c r="E20" s="309"/>
      <c r="F20" s="309"/>
      <c r="G20" s="309"/>
      <c r="H20" s="309"/>
      <c r="I20" s="309"/>
      <c r="J20" s="309"/>
      <c r="K20" s="309"/>
      <c r="L20" s="325"/>
      <c r="M20" s="325"/>
      <c r="N20" s="309"/>
      <c r="O20" s="309"/>
      <c r="P20" s="325"/>
      <c r="Q20" s="325"/>
      <c r="R20" s="309"/>
      <c r="S20" s="309"/>
      <c r="T20" s="309"/>
      <c r="U20" s="309"/>
      <c r="V20" s="309"/>
      <c r="W20" s="309"/>
      <c r="X20" s="309" t="s">
        <v>60</v>
      </c>
      <c r="Y20" s="309">
        <v>1</v>
      </c>
      <c r="Z20" s="309">
        <v>1010</v>
      </c>
      <c r="AA20" s="305">
        <f t="shared" si="0"/>
        <v>1010</v>
      </c>
      <c r="AB20" s="309" t="s">
        <v>20</v>
      </c>
      <c r="AC20" s="309" t="s">
        <v>6185</v>
      </c>
    </row>
    <row r="21" spans="1:29" x14ac:dyDescent="0.25">
      <c r="A21" s="309">
        <v>18</v>
      </c>
      <c r="B21" s="309"/>
      <c r="C21" s="326"/>
      <c r="D21" s="325"/>
      <c r="E21" s="309"/>
      <c r="F21" s="309"/>
      <c r="G21" s="309"/>
      <c r="H21" s="309"/>
      <c r="I21" s="309"/>
      <c r="J21" s="309"/>
      <c r="K21" s="309"/>
      <c r="L21" s="325"/>
      <c r="M21" s="325"/>
      <c r="N21" s="309"/>
      <c r="O21" s="309"/>
      <c r="P21" s="325"/>
      <c r="Q21" s="325"/>
      <c r="R21" s="309"/>
      <c r="S21" s="309"/>
      <c r="T21" s="309"/>
      <c r="U21" s="309"/>
      <c r="V21" s="309"/>
      <c r="W21" s="309"/>
      <c r="X21" s="309" t="s">
        <v>60</v>
      </c>
      <c r="Y21" s="309">
        <v>1</v>
      </c>
      <c r="Z21" s="309">
        <v>125</v>
      </c>
      <c r="AA21" s="305">
        <f t="shared" si="0"/>
        <v>125</v>
      </c>
      <c r="AB21" s="309" t="s">
        <v>20</v>
      </c>
      <c r="AC21" s="309" t="s">
        <v>6185</v>
      </c>
    </row>
    <row r="22" spans="1:29" ht="48" x14ac:dyDescent="0.25">
      <c r="A22" s="309">
        <v>19</v>
      </c>
      <c r="B22" s="309" t="s">
        <v>3607</v>
      </c>
      <c r="C22" s="326" t="s">
        <v>3608</v>
      </c>
      <c r="D22" s="325"/>
      <c r="E22" s="309"/>
      <c r="F22" s="309"/>
      <c r="G22" s="309"/>
      <c r="H22" s="309"/>
      <c r="I22" s="309"/>
      <c r="J22" s="309"/>
      <c r="K22" s="309">
        <v>1</v>
      </c>
      <c r="L22" s="325">
        <v>750</v>
      </c>
      <c r="M22" s="325">
        <v>750</v>
      </c>
      <c r="N22" s="309"/>
      <c r="O22" s="309"/>
      <c r="P22" s="325"/>
      <c r="Q22" s="325"/>
      <c r="R22" s="309"/>
      <c r="S22" s="309"/>
      <c r="T22" s="309"/>
      <c r="U22" s="309"/>
      <c r="V22" s="309">
        <v>2</v>
      </c>
      <c r="W22" s="309"/>
      <c r="X22" s="309" t="s">
        <v>60</v>
      </c>
      <c r="Y22" s="309">
        <v>1</v>
      </c>
      <c r="Z22" s="309">
        <v>750</v>
      </c>
      <c r="AA22" s="305">
        <f t="shared" si="0"/>
        <v>750</v>
      </c>
      <c r="AB22" s="309" t="s">
        <v>20</v>
      </c>
      <c r="AC22" s="309" t="s">
        <v>6185</v>
      </c>
    </row>
    <row r="23" spans="1:29" ht="48" x14ac:dyDescent="0.25">
      <c r="A23" s="309">
        <v>20</v>
      </c>
      <c r="B23" s="309" t="s">
        <v>3609</v>
      </c>
      <c r="C23" s="326" t="s">
        <v>3610</v>
      </c>
      <c r="D23" s="325"/>
      <c r="E23" s="309"/>
      <c r="F23" s="309"/>
      <c r="G23" s="309"/>
      <c r="H23" s="309"/>
      <c r="I23" s="309"/>
      <c r="J23" s="309"/>
      <c r="K23" s="309">
        <v>1</v>
      </c>
      <c r="L23" s="325" t="s">
        <v>3611</v>
      </c>
      <c r="M23" s="325">
        <v>3000</v>
      </c>
      <c r="N23" s="309"/>
      <c r="O23" s="309"/>
      <c r="P23" s="325"/>
      <c r="Q23" s="325"/>
      <c r="R23" s="309"/>
      <c r="S23" s="309"/>
      <c r="T23" s="309"/>
      <c r="U23" s="309"/>
      <c r="V23" s="309">
        <v>1</v>
      </c>
      <c r="W23" s="309"/>
      <c r="X23" s="309" t="s">
        <v>60</v>
      </c>
      <c r="Y23" s="309">
        <v>1</v>
      </c>
      <c r="Z23" s="309">
        <v>750</v>
      </c>
      <c r="AA23" s="305">
        <f t="shared" si="0"/>
        <v>750</v>
      </c>
      <c r="AB23" s="309" t="s">
        <v>20</v>
      </c>
      <c r="AC23" s="309" t="s">
        <v>6185</v>
      </c>
    </row>
    <row r="24" spans="1:29" x14ac:dyDescent="0.25">
      <c r="A24" s="309">
        <v>21</v>
      </c>
      <c r="B24" s="309"/>
      <c r="C24" s="326"/>
      <c r="D24" s="325"/>
      <c r="E24" s="309"/>
      <c r="F24" s="309"/>
      <c r="G24" s="309"/>
      <c r="H24" s="309"/>
      <c r="I24" s="309"/>
      <c r="J24" s="309"/>
      <c r="K24" s="309"/>
      <c r="L24" s="325"/>
      <c r="M24" s="325"/>
      <c r="N24" s="309"/>
      <c r="O24" s="309"/>
      <c r="P24" s="325"/>
      <c r="Q24" s="325"/>
      <c r="R24" s="309"/>
      <c r="S24" s="309"/>
      <c r="T24" s="309"/>
      <c r="U24" s="309"/>
      <c r="V24" s="309"/>
      <c r="W24" s="309"/>
      <c r="X24" s="309" t="s">
        <v>60</v>
      </c>
      <c r="Y24" s="309">
        <v>1</v>
      </c>
      <c r="Z24" s="309">
        <v>625</v>
      </c>
      <c r="AA24" s="305">
        <f t="shared" si="0"/>
        <v>625</v>
      </c>
      <c r="AB24" s="309" t="s">
        <v>20</v>
      </c>
      <c r="AC24" s="309" t="s">
        <v>6185</v>
      </c>
    </row>
    <row r="25" spans="1:29" x14ac:dyDescent="0.25">
      <c r="A25" s="309">
        <v>22</v>
      </c>
      <c r="B25" s="309"/>
      <c r="C25" s="326"/>
      <c r="D25" s="325"/>
      <c r="E25" s="309"/>
      <c r="F25" s="309"/>
      <c r="G25" s="309"/>
      <c r="H25" s="309"/>
      <c r="I25" s="309"/>
      <c r="J25" s="309"/>
      <c r="K25" s="309"/>
      <c r="L25" s="325"/>
      <c r="M25" s="325"/>
      <c r="N25" s="309"/>
      <c r="O25" s="309"/>
      <c r="P25" s="325"/>
      <c r="Q25" s="325"/>
      <c r="R25" s="309"/>
      <c r="S25" s="309"/>
      <c r="T25" s="309"/>
      <c r="U25" s="309"/>
      <c r="V25" s="309"/>
      <c r="W25" s="309"/>
      <c r="X25" s="309" t="s">
        <v>60</v>
      </c>
      <c r="Y25" s="309">
        <v>1</v>
      </c>
      <c r="Z25" s="309">
        <v>320</v>
      </c>
      <c r="AA25" s="305">
        <f t="shared" si="0"/>
        <v>320</v>
      </c>
      <c r="AB25" s="309" t="s">
        <v>20</v>
      </c>
      <c r="AC25" s="309" t="s">
        <v>6185</v>
      </c>
    </row>
    <row r="26" spans="1:29" x14ac:dyDescent="0.25">
      <c r="A26" s="309">
        <v>23</v>
      </c>
      <c r="B26" s="309"/>
      <c r="C26" s="326"/>
      <c r="D26" s="325"/>
      <c r="E26" s="309"/>
      <c r="F26" s="309"/>
      <c r="G26" s="309"/>
      <c r="H26" s="309"/>
      <c r="I26" s="309"/>
      <c r="J26" s="309"/>
      <c r="K26" s="309"/>
      <c r="L26" s="325"/>
      <c r="M26" s="325"/>
      <c r="N26" s="309"/>
      <c r="O26" s="309"/>
      <c r="P26" s="325"/>
      <c r="Q26" s="325"/>
      <c r="R26" s="309"/>
      <c r="S26" s="309"/>
      <c r="T26" s="309"/>
      <c r="U26" s="309"/>
      <c r="V26" s="309"/>
      <c r="W26" s="309"/>
      <c r="X26" s="309" t="s">
        <v>60</v>
      </c>
      <c r="Y26" s="309">
        <v>1</v>
      </c>
      <c r="Z26" s="309">
        <v>320</v>
      </c>
      <c r="AA26" s="305">
        <f t="shared" si="0"/>
        <v>320</v>
      </c>
      <c r="AB26" s="309" t="s">
        <v>20</v>
      </c>
      <c r="AC26" s="309" t="s">
        <v>6185</v>
      </c>
    </row>
    <row r="27" spans="1:29" ht="36" x14ac:dyDescent="0.25">
      <c r="A27" s="309">
        <v>24</v>
      </c>
      <c r="B27" s="309" t="s">
        <v>3612</v>
      </c>
      <c r="C27" s="326" t="s">
        <v>3613</v>
      </c>
      <c r="D27" s="325"/>
      <c r="E27" s="309"/>
      <c r="F27" s="309"/>
      <c r="G27" s="309"/>
      <c r="H27" s="309"/>
      <c r="I27" s="309"/>
      <c r="J27" s="309"/>
      <c r="K27" s="309">
        <v>1</v>
      </c>
      <c r="L27" s="325">
        <v>500</v>
      </c>
      <c r="M27" s="325">
        <v>500</v>
      </c>
      <c r="N27" s="309"/>
      <c r="O27" s="309"/>
      <c r="P27" s="325"/>
      <c r="Q27" s="325"/>
      <c r="R27" s="309"/>
      <c r="S27" s="309"/>
      <c r="T27" s="309"/>
      <c r="U27" s="309"/>
      <c r="V27" s="309"/>
      <c r="W27" s="309"/>
      <c r="X27" s="309" t="s">
        <v>60</v>
      </c>
      <c r="Y27" s="309">
        <v>1</v>
      </c>
      <c r="Z27" s="309">
        <v>500</v>
      </c>
      <c r="AA27" s="305">
        <f t="shared" si="0"/>
        <v>500</v>
      </c>
      <c r="AB27" s="309" t="s">
        <v>20</v>
      </c>
      <c r="AC27" s="309" t="s">
        <v>6185</v>
      </c>
    </row>
    <row r="28" spans="1:29" ht="48" x14ac:dyDescent="0.25">
      <c r="A28" s="309">
        <v>25</v>
      </c>
      <c r="B28" s="309" t="s">
        <v>3614</v>
      </c>
      <c r="C28" s="326" t="s">
        <v>3615</v>
      </c>
      <c r="D28" s="325"/>
      <c r="E28" s="309"/>
      <c r="F28" s="309"/>
      <c r="G28" s="309"/>
      <c r="H28" s="309"/>
      <c r="I28" s="309"/>
      <c r="J28" s="309"/>
      <c r="K28" s="309">
        <v>1</v>
      </c>
      <c r="L28" s="325">
        <v>630</v>
      </c>
      <c r="M28" s="325">
        <v>630</v>
      </c>
      <c r="N28" s="309"/>
      <c r="O28" s="309"/>
      <c r="P28" s="325"/>
      <c r="Q28" s="325"/>
      <c r="R28" s="309"/>
      <c r="S28" s="309"/>
      <c r="T28" s="309"/>
      <c r="U28" s="309"/>
      <c r="V28" s="309"/>
      <c r="W28" s="309"/>
      <c r="X28" s="325" t="s">
        <v>60</v>
      </c>
      <c r="Y28" s="309">
        <v>1</v>
      </c>
      <c r="Z28" s="309">
        <v>250</v>
      </c>
      <c r="AA28" s="305">
        <f t="shared" si="0"/>
        <v>250</v>
      </c>
      <c r="AB28" s="309" t="s">
        <v>20</v>
      </c>
      <c r="AC28" s="309" t="s">
        <v>6185</v>
      </c>
    </row>
    <row r="29" spans="1:29" x14ac:dyDescent="0.25">
      <c r="A29" s="309">
        <v>26</v>
      </c>
      <c r="B29" s="309"/>
      <c r="C29" s="326"/>
      <c r="D29" s="325"/>
      <c r="E29" s="309"/>
      <c r="F29" s="309"/>
      <c r="G29" s="309"/>
      <c r="H29" s="309"/>
      <c r="I29" s="309"/>
      <c r="J29" s="309"/>
      <c r="K29" s="309"/>
      <c r="L29" s="325"/>
      <c r="M29" s="325"/>
      <c r="N29" s="309"/>
      <c r="O29" s="309"/>
      <c r="P29" s="325"/>
      <c r="Q29" s="325"/>
      <c r="R29" s="309"/>
      <c r="S29" s="309"/>
      <c r="T29" s="309"/>
      <c r="U29" s="309"/>
      <c r="V29" s="309"/>
      <c r="W29" s="309"/>
      <c r="X29" s="309" t="s">
        <v>60</v>
      </c>
      <c r="Y29" s="309">
        <v>1</v>
      </c>
      <c r="Z29" s="309">
        <v>250</v>
      </c>
      <c r="AA29" s="305">
        <f t="shared" si="0"/>
        <v>250</v>
      </c>
      <c r="AB29" s="309" t="s">
        <v>20</v>
      </c>
      <c r="AC29" s="309" t="s">
        <v>6185</v>
      </c>
    </row>
    <row r="30" spans="1:29" ht="48" x14ac:dyDescent="0.25">
      <c r="A30" s="309">
        <v>27</v>
      </c>
      <c r="B30" s="309" t="s">
        <v>3616</v>
      </c>
      <c r="C30" s="326" t="s">
        <v>3617</v>
      </c>
      <c r="D30" s="325"/>
      <c r="E30" s="309"/>
      <c r="F30" s="309"/>
      <c r="G30" s="309"/>
      <c r="H30" s="309"/>
      <c r="I30" s="309"/>
      <c r="J30" s="309"/>
      <c r="K30" s="309">
        <v>1</v>
      </c>
      <c r="L30" s="325">
        <v>1000</v>
      </c>
      <c r="M30" s="325">
        <v>1000</v>
      </c>
      <c r="N30" s="309"/>
      <c r="O30" s="309"/>
      <c r="P30" s="325"/>
      <c r="Q30" s="325"/>
      <c r="R30" s="309"/>
      <c r="S30" s="309"/>
      <c r="T30" s="309"/>
      <c r="U30" s="309"/>
      <c r="V30" s="309">
        <v>2</v>
      </c>
      <c r="W30" s="309"/>
      <c r="X30" s="309" t="s">
        <v>60</v>
      </c>
      <c r="Y30" s="309">
        <v>1</v>
      </c>
      <c r="Z30" s="309">
        <v>500</v>
      </c>
      <c r="AA30" s="305">
        <f t="shared" si="0"/>
        <v>500</v>
      </c>
      <c r="AB30" s="309" t="s">
        <v>20</v>
      </c>
      <c r="AC30" s="309" t="s">
        <v>6185</v>
      </c>
    </row>
    <row r="31" spans="1:29" x14ac:dyDescent="0.25">
      <c r="A31" s="309">
        <v>28</v>
      </c>
      <c r="B31" s="309"/>
      <c r="C31" s="326"/>
      <c r="D31" s="325"/>
      <c r="E31" s="309"/>
      <c r="F31" s="309"/>
      <c r="G31" s="309"/>
      <c r="H31" s="309"/>
      <c r="I31" s="309"/>
      <c r="J31" s="309"/>
      <c r="K31" s="309"/>
      <c r="L31" s="325"/>
      <c r="M31" s="325"/>
      <c r="N31" s="309"/>
      <c r="O31" s="309"/>
      <c r="P31" s="325"/>
      <c r="Q31" s="325"/>
      <c r="R31" s="309"/>
      <c r="S31" s="309"/>
      <c r="T31" s="309"/>
      <c r="U31" s="309"/>
      <c r="V31" s="309"/>
      <c r="W31" s="309"/>
      <c r="X31" s="309" t="s">
        <v>60</v>
      </c>
      <c r="Y31" s="309">
        <v>1</v>
      </c>
      <c r="Z31" s="309">
        <v>500</v>
      </c>
      <c r="AA31" s="305">
        <f t="shared" si="0"/>
        <v>500</v>
      </c>
      <c r="AB31" s="309" t="s">
        <v>20</v>
      </c>
      <c r="AC31" s="309" t="s">
        <v>6185</v>
      </c>
    </row>
    <row r="32" spans="1:29" ht="36" x14ac:dyDescent="0.25">
      <c r="A32" s="309">
        <v>29</v>
      </c>
      <c r="B32" s="309" t="s">
        <v>3618</v>
      </c>
      <c r="C32" s="326" t="s">
        <v>3619</v>
      </c>
      <c r="D32" s="325"/>
      <c r="E32" s="309"/>
      <c r="F32" s="309"/>
      <c r="G32" s="309"/>
      <c r="H32" s="309"/>
      <c r="I32" s="309"/>
      <c r="J32" s="309"/>
      <c r="K32" s="309">
        <v>1</v>
      </c>
      <c r="L32" s="325" t="s">
        <v>3611</v>
      </c>
      <c r="M32" s="325">
        <v>3000</v>
      </c>
      <c r="N32" s="309"/>
      <c r="O32" s="309"/>
      <c r="P32" s="325"/>
      <c r="Q32" s="325"/>
      <c r="R32" s="309"/>
      <c r="S32" s="309"/>
      <c r="T32" s="309"/>
      <c r="U32" s="309"/>
      <c r="V32" s="309"/>
      <c r="W32" s="309"/>
      <c r="X32" s="309" t="s">
        <v>60</v>
      </c>
      <c r="Y32" s="309">
        <v>1</v>
      </c>
      <c r="Z32" s="309">
        <v>750</v>
      </c>
      <c r="AA32" s="305">
        <f t="shared" si="0"/>
        <v>750</v>
      </c>
      <c r="AB32" s="309" t="s">
        <v>20</v>
      </c>
      <c r="AC32" s="309" t="s">
        <v>6185</v>
      </c>
    </row>
    <row r="33" spans="1:29" x14ac:dyDescent="0.25">
      <c r="A33" s="309">
        <v>30</v>
      </c>
      <c r="B33" s="309"/>
      <c r="C33" s="326"/>
      <c r="D33" s="325"/>
      <c r="E33" s="309"/>
      <c r="F33" s="309"/>
      <c r="G33" s="309"/>
      <c r="H33" s="309"/>
      <c r="I33" s="309"/>
      <c r="J33" s="309"/>
      <c r="K33" s="309"/>
      <c r="L33" s="325"/>
      <c r="M33" s="325"/>
      <c r="N33" s="309"/>
      <c r="O33" s="309"/>
      <c r="P33" s="325"/>
      <c r="Q33" s="325"/>
      <c r="R33" s="309"/>
      <c r="S33" s="309"/>
      <c r="T33" s="309"/>
      <c r="U33" s="309"/>
      <c r="V33" s="309"/>
      <c r="W33" s="309"/>
      <c r="X33" s="309" t="s">
        <v>60</v>
      </c>
      <c r="Y33" s="309">
        <v>1</v>
      </c>
      <c r="Z33" s="309">
        <v>1000</v>
      </c>
      <c r="AA33" s="305">
        <f t="shared" si="0"/>
        <v>1000</v>
      </c>
      <c r="AB33" s="309" t="s">
        <v>20</v>
      </c>
      <c r="AC33" s="309" t="s">
        <v>6185</v>
      </c>
    </row>
    <row r="34" spans="1:29" ht="36" x14ac:dyDescent="0.25">
      <c r="A34" s="309">
        <v>31</v>
      </c>
      <c r="B34" s="309" t="s">
        <v>3620</v>
      </c>
      <c r="C34" s="326" t="s">
        <v>3621</v>
      </c>
      <c r="D34" s="325"/>
      <c r="E34" s="309"/>
      <c r="F34" s="309"/>
      <c r="G34" s="309"/>
      <c r="H34" s="309"/>
      <c r="I34" s="309"/>
      <c r="J34" s="309"/>
      <c r="K34" s="309">
        <v>1</v>
      </c>
      <c r="L34" s="325">
        <v>500</v>
      </c>
      <c r="M34" s="325">
        <v>500</v>
      </c>
      <c r="N34" s="309"/>
      <c r="O34" s="309"/>
      <c r="P34" s="325"/>
      <c r="Q34" s="325"/>
      <c r="R34" s="309"/>
      <c r="S34" s="309"/>
      <c r="T34" s="309"/>
      <c r="U34" s="309"/>
      <c r="V34" s="309"/>
      <c r="W34" s="309"/>
      <c r="X34" s="309" t="s">
        <v>60</v>
      </c>
      <c r="Y34" s="309">
        <v>1</v>
      </c>
      <c r="Z34" s="308">
        <v>1875</v>
      </c>
      <c r="AA34" s="305">
        <f t="shared" si="0"/>
        <v>1875</v>
      </c>
      <c r="AB34" s="309" t="s">
        <v>20</v>
      </c>
      <c r="AC34" s="309" t="s">
        <v>6185</v>
      </c>
    </row>
    <row r="35" spans="1:29" x14ac:dyDescent="0.25">
      <c r="A35" s="309">
        <v>32</v>
      </c>
      <c r="B35" s="309"/>
      <c r="C35" s="326"/>
      <c r="D35" s="325"/>
      <c r="E35" s="309"/>
      <c r="F35" s="309"/>
      <c r="G35" s="309"/>
      <c r="H35" s="309"/>
      <c r="I35" s="309"/>
      <c r="J35" s="309"/>
      <c r="K35" s="309"/>
      <c r="L35" s="325"/>
      <c r="M35" s="325"/>
      <c r="N35" s="309"/>
      <c r="O35" s="309"/>
      <c r="P35" s="325"/>
      <c r="Q35" s="325"/>
      <c r="R35" s="309"/>
      <c r="S35" s="309"/>
      <c r="T35" s="309"/>
      <c r="U35" s="309"/>
      <c r="V35" s="309"/>
      <c r="W35" s="309"/>
      <c r="X35" s="309" t="s">
        <v>60</v>
      </c>
      <c r="Y35" s="309">
        <v>1</v>
      </c>
      <c r="Z35" s="308">
        <v>166</v>
      </c>
      <c r="AA35" s="305">
        <f t="shared" si="0"/>
        <v>166</v>
      </c>
      <c r="AB35" s="309" t="s">
        <v>20</v>
      </c>
      <c r="AC35" s="309" t="s">
        <v>6185</v>
      </c>
    </row>
    <row r="36" spans="1:29" x14ac:dyDescent="0.25">
      <c r="A36" s="309">
        <v>33</v>
      </c>
      <c r="B36" s="309"/>
      <c r="C36" s="326"/>
      <c r="D36" s="325"/>
      <c r="E36" s="309"/>
      <c r="F36" s="309"/>
      <c r="G36" s="309"/>
      <c r="H36" s="309"/>
      <c r="I36" s="309"/>
      <c r="J36" s="309"/>
      <c r="K36" s="309"/>
      <c r="L36" s="325"/>
      <c r="M36" s="325"/>
      <c r="N36" s="309"/>
      <c r="O36" s="309"/>
      <c r="P36" s="325"/>
      <c r="Q36" s="325"/>
      <c r="R36" s="309"/>
      <c r="S36" s="309"/>
      <c r="T36" s="309"/>
      <c r="U36" s="309"/>
      <c r="V36" s="309"/>
      <c r="W36" s="309"/>
      <c r="X36" s="309" t="s">
        <v>60</v>
      </c>
      <c r="Y36" s="309">
        <v>1</v>
      </c>
      <c r="Z36" s="308">
        <v>166</v>
      </c>
      <c r="AA36" s="305">
        <f t="shared" si="0"/>
        <v>166</v>
      </c>
      <c r="AB36" s="309" t="s">
        <v>20</v>
      </c>
      <c r="AC36" s="309" t="s">
        <v>6185</v>
      </c>
    </row>
    <row r="37" spans="1:29" ht="36" x14ac:dyDescent="0.25">
      <c r="A37" s="309">
        <v>34</v>
      </c>
      <c r="B37" s="309" t="s">
        <v>3622</v>
      </c>
      <c r="C37" s="326" t="s">
        <v>3623</v>
      </c>
      <c r="D37" s="325"/>
      <c r="E37" s="309"/>
      <c r="F37" s="309"/>
      <c r="G37" s="309"/>
      <c r="H37" s="309"/>
      <c r="I37" s="309"/>
      <c r="J37" s="309"/>
      <c r="K37" s="309">
        <v>1</v>
      </c>
      <c r="L37" s="325">
        <v>1000</v>
      </c>
      <c r="M37" s="325">
        <v>1000</v>
      </c>
      <c r="N37" s="309"/>
      <c r="O37" s="309"/>
      <c r="P37" s="325"/>
      <c r="Q37" s="325"/>
      <c r="R37" s="309"/>
      <c r="S37" s="309"/>
      <c r="T37" s="309"/>
      <c r="U37" s="309"/>
      <c r="V37" s="309"/>
      <c r="W37" s="309"/>
      <c r="X37" s="309" t="s">
        <v>60</v>
      </c>
      <c r="Y37" s="309">
        <v>1</v>
      </c>
      <c r="Z37" s="309">
        <v>400</v>
      </c>
      <c r="AA37" s="305">
        <f t="shared" si="0"/>
        <v>400</v>
      </c>
      <c r="AB37" s="309" t="s">
        <v>20</v>
      </c>
      <c r="AC37" s="309" t="s">
        <v>6185</v>
      </c>
    </row>
    <row r="38" spans="1:29" x14ac:dyDescent="0.25">
      <c r="A38" s="309">
        <v>35</v>
      </c>
      <c r="B38" s="309"/>
      <c r="C38" s="326"/>
      <c r="D38" s="325"/>
      <c r="E38" s="309"/>
      <c r="F38" s="309"/>
      <c r="G38" s="309"/>
      <c r="H38" s="309"/>
      <c r="I38" s="309"/>
      <c r="J38" s="309"/>
      <c r="K38" s="309"/>
      <c r="L38" s="325"/>
      <c r="M38" s="325"/>
      <c r="N38" s="309"/>
      <c r="O38" s="309"/>
      <c r="P38" s="325"/>
      <c r="Q38" s="325"/>
      <c r="R38" s="309"/>
      <c r="S38" s="309"/>
      <c r="T38" s="309"/>
      <c r="U38" s="309"/>
      <c r="V38" s="309"/>
      <c r="W38" s="309"/>
      <c r="X38" s="309" t="s">
        <v>60</v>
      </c>
      <c r="Y38" s="309">
        <v>1</v>
      </c>
      <c r="Z38" s="309">
        <v>320</v>
      </c>
      <c r="AA38" s="305">
        <f t="shared" si="0"/>
        <v>320</v>
      </c>
      <c r="AB38" s="309" t="s">
        <v>20</v>
      </c>
      <c r="AC38" s="309" t="s">
        <v>6185</v>
      </c>
    </row>
    <row r="39" spans="1:29" x14ac:dyDescent="0.25">
      <c r="A39" s="309">
        <v>36</v>
      </c>
      <c r="B39" s="309"/>
      <c r="C39" s="326"/>
      <c r="D39" s="325"/>
      <c r="E39" s="309"/>
      <c r="F39" s="309"/>
      <c r="G39" s="309"/>
      <c r="H39" s="309"/>
      <c r="I39" s="309"/>
      <c r="J39" s="309"/>
      <c r="K39" s="309"/>
      <c r="L39" s="325"/>
      <c r="M39" s="325"/>
      <c r="N39" s="309"/>
      <c r="O39" s="309"/>
      <c r="P39" s="325"/>
      <c r="Q39" s="325"/>
      <c r="R39" s="309"/>
      <c r="S39" s="309"/>
      <c r="T39" s="309"/>
      <c r="U39" s="309"/>
      <c r="V39" s="309"/>
      <c r="W39" s="309"/>
      <c r="X39" s="309" t="s">
        <v>60</v>
      </c>
      <c r="Y39" s="309">
        <v>1</v>
      </c>
      <c r="Z39" s="309">
        <v>170</v>
      </c>
      <c r="AA39" s="305">
        <f t="shared" si="0"/>
        <v>170</v>
      </c>
      <c r="AB39" s="309" t="s">
        <v>20</v>
      </c>
      <c r="AC39" s="309" t="s">
        <v>6185</v>
      </c>
    </row>
    <row r="40" spans="1:29" ht="36" x14ac:dyDescent="0.25">
      <c r="A40" s="309">
        <v>37</v>
      </c>
      <c r="B40" s="309" t="s">
        <v>3624</v>
      </c>
      <c r="C40" s="326" t="s">
        <v>3625</v>
      </c>
      <c r="D40" s="325"/>
      <c r="E40" s="309"/>
      <c r="F40" s="309"/>
      <c r="G40" s="309"/>
      <c r="H40" s="309"/>
      <c r="I40" s="309"/>
      <c r="J40" s="309"/>
      <c r="K40" s="309">
        <v>1</v>
      </c>
      <c r="L40" s="325" t="s">
        <v>3626</v>
      </c>
      <c r="M40" s="325">
        <v>2500</v>
      </c>
      <c r="N40" s="309"/>
      <c r="O40" s="309"/>
      <c r="P40" s="325"/>
      <c r="Q40" s="325"/>
      <c r="R40" s="309"/>
      <c r="S40" s="309"/>
      <c r="T40" s="309"/>
      <c r="U40" s="309"/>
      <c r="V40" s="309"/>
      <c r="W40" s="309"/>
      <c r="X40" s="309" t="s">
        <v>60</v>
      </c>
      <c r="Y40" s="309">
        <v>1</v>
      </c>
      <c r="Z40" s="309">
        <v>1250</v>
      </c>
      <c r="AA40" s="305">
        <f t="shared" si="0"/>
        <v>1250</v>
      </c>
      <c r="AB40" s="309" t="s">
        <v>20</v>
      </c>
      <c r="AC40" s="309" t="s">
        <v>6185</v>
      </c>
    </row>
    <row r="41" spans="1:29" x14ac:dyDescent="0.25">
      <c r="A41" s="309">
        <v>38</v>
      </c>
      <c r="B41" s="309"/>
      <c r="C41" s="326"/>
      <c r="D41" s="325"/>
      <c r="E41" s="309"/>
      <c r="F41" s="309"/>
      <c r="G41" s="309"/>
      <c r="H41" s="309"/>
      <c r="I41" s="309"/>
      <c r="J41" s="309"/>
      <c r="K41" s="309"/>
      <c r="L41" s="325"/>
      <c r="M41" s="325"/>
      <c r="N41" s="309"/>
      <c r="O41" s="309"/>
      <c r="P41" s="325"/>
      <c r="Q41" s="325"/>
      <c r="R41" s="309"/>
      <c r="S41" s="309"/>
      <c r="T41" s="309"/>
      <c r="U41" s="309"/>
      <c r="V41" s="309"/>
      <c r="W41" s="309"/>
      <c r="X41" s="309" t="s">
        <v>60</v>
      </c>
      <c r="Y41" s="309">
        <v>1</v>
      </c>
      <c r="Z41" s="309">
        <v>500</v>
      </c>
      <c r="AA41" s="305">
        <f t="shared" si="0"/>
        <v>500</v>
      </c>
      <c r="AB41" s="309" t="s">
        <v>20</v>
      </c>
      <c r="AC41" s="309" t="s">
        <v>6185</v>
      </c>
    </row>
    <row r="42" spans="1:29" x14ac:dyDescent="0.25">
      <c r="A42" s="309">
        <v>39</v>
      </c>
      <c r="B42" s="309"/>
      <c r="C42" s="326"/>
      <c r="D42" s="325"/>
      <c r="E42" s="309"/>
      <c r="F42" s="309"/>
      <c r="G42" s="309"/>
      <c r="H42" s="309"/>
      <c r="I42" s="309"/>
      <c r="J42" s="309"/>
      <c r="K42" s="309"/>
      <c r="L42" s="325"/>
      <c r="M42" s="325"/>
      <c r="N42" s="309"/>
      <c r="O42" s="309"/>
      <c r="P42" s="325"/>
      <c r="Q42" s="325"/>
      <c r="R42" s="309"/>
      <c r="S42" s="309"/>
      <c r="T42" s="309"/>
      <c r="U42" s="309"/>
      <c r="V42" s="309"/>
      <c r="W42" s="309"/>
      <c r="X42" s="309" t="s">
        <v>60</v>
      </c>
      <c r="Y42" s="309">
        <v>1</v>
      </c>
      <c r="Z42" s="309">
        <v>250</v>
      </c>
      <c r="AA42" s="305">
        <f t="shared" si="0"/>
        <v>250</v>
      </c>
      <c r="AB42" s="309" t="s">
        <v>20</v>
      </c>
      <c r="AC42" s="309" t="s">
        <v>6185</v>
      </c>
    </row>
    <row r="43" spans="1:29" ht="36" x14ac:dyDescent="0.25">
      <c r="A43" s="309">
        <v>40</v>
      </c>
      <c r="B43" s="309" t="s">
        <v>3627</v>
      </c>
      <c r="C43" s="326" t="s">
        <v>3628</v>
      </c>
      <c r="D43" s="325"/>
      <c r="E43" s="309"/>
      <c r="F43" s="309"/>
      <c r="G43" s="309"/>
      <c r="H43" s="309"/>
      <c r="I43" s="309"/>
      <c r="J43" s="309"/>
      <c r="K43" s="309">
        <v>1</v>
      </c>
      <c r="L43" s="325" t="s">
        <v>3629</v>
      </c>
      <c r="M43" s="325">
        <v>880</v>
      </c>
      <c r="N43" s="309"/>
      <c r="O43" s="309"/>
      <c r="P43" s="325"/>
      <c r="Q43" s="325"/>
      <c r="R43" s="309"/>
      <c r="S43" s="309"/>
      <c r="T43" s="309"/>
      <c r="U43" s="309"/>
      <c r="V43" s="309"/>
      <c r="W43" s="309"/>
      <c r="X43" s="309" t="s">
        <v>60</v>
      </c>
      <c r="Y43" s="309">
        <v>1</v>
      </c>
      <c r="Z43" s="309">
        <v>320</v>
      </c>
      <c r="AA43" s="305">
        <f t="shared" si="0"/>
        <v>320</v>
      </c>
      <c r="AB43" s="309" t="s">
        <v>20</v>
      </c>
      <c r="AC43" s="309" t="s">
        <v>6185</v>
      </c>
    </row>
    <row r="44" spans="1:29" x14ac:dyDescent="0.25">
      <c r="A44" s="309">
        <v>41</v>
      </c>
      <c r="B44" s="309"/>
      <c r="C44" s="326"/>
      <c r="D44" s="325"/>
      <c r="E44" s="309"/>
      <c r="F44" s="309"/>
      <c r="G44" s="309"/>
      <c r="H44" s="309"/>
      <c r="I44" s="309"/>
      <c r="J44" s="309"/>
      <c r="K44" s="309"/>
      <c r="L44" s="325"/>
      <c r="M44" s="325"/>
      <c r="N44" s="309"/>
      <c r="O44" s="309"/>
      <c r="P44" s="325"/>
      <c r="Q44" s="325"/>
      <c r="R44" s="309"/>
      <c r="S44" s="309"/>
      <c r="T44" s="309"/>
      <c r="U44" s="309"/>
      <c r="V44" s="309"/>
      <c r="W44" s="309"/>
      <c r="X44" s="309" t="s">
        <v>60</v>
      </c>
      <c r="Y44" s="309">
        <v>1</v>
      </c>
      <c r="Z44" s="309">
        <v>320</v>
      </c>
      <c r="AA44" s="305">
        <f t="shared" si="0"/>
        <v>320</v>
      </c>
      <c r="AB44" s="309" t="s">
        <v>20</v>
      </c>
      <c r="AC44" s="309" t="s">
        <v>6185</v>
      </c>
    </row>
    <row r="45" spans="1:29" x14ac:dyDescent="0.25">
      <c r="A45" s="309">
        <v>42</v>
      </c>
      <c r="B45" s="309"/>
      <c r="C45" s="326"/>
      <c r="D45" s="325"/>
      <c r="E45" s="309"/>
      <c r="F45" s="309"/>
      <c r="G45" s="309"/>
      <c r="H45" s="309"/>
      <c r="I45" s="309"/>
      <c r="J45" s="309"/>
      <c r="K45" s="309"/>
      <c r="L45" s="325"/>
      <c r="M45" s="325"/>
      <c r="N45" s="309"/>
      <c r="O45" s="309"/>
      <c r="P45" s="325"/>
      <c r="Q45" s="325"/>
      <c r="R45" s="309"/>
      <c r="S45" s="309"/>
      <c r="T45" s="309"/>
      <c r="U45" s="309"/>
      <c r="V45" s="309"/>
      <c r="W45" s="309"/>
      <c r="X45" s="309" t="s">
        <v>60</v>
      </c>
      <c r="Y45" s="309">
        <v>1</v>
      </c>
      <c r="Z45" s="309">
        <v>320</v>
      </c>
      <c r="AA45" s="305">
        <f t="shared" si="0"/>
        <v>320</v>
      </c>
      <c r="AB45" s="309" t="s">
        <v>20</v>
      </c>
      <c r="AC45" s="309" t="s">
        <v>6185</v>
      </c>
    </row>
    <row r="46" spans="1:29" ht="36" x14ac:dyDescent="0.25">
      <c r="A46" s="309">
        <v>43</v>
      </c>
      <c r="B46" s="309" t="s">
        <v>3630</v>
      </c>
      <c r="C46" s="326" t="s">
        <v>3631</v>
      </c>
      <c r="D46" s="325"/>
      <c r="E46" s="309"/>
      <c r="F46" s="309"/>
      <c r="G46" s="309"/>
      <c r="H46" s="309"/>
      <c r="I46" s="309"/>
      <c r="J46" s="309"/>
      <c r="K46" s="309">
        <v>1</v>
      </c>
      <c r="L46" s="325" t="s">
        <v>3632</v>
      </c>
      <c r="M46" s="325">
        <v>1250</v>
      </c>
      <c r="N46" s="309"/>
      <c r="O46" s="309"/>
      <c r="P46" s="325"/>
      <c r="Q46" s="325"/>
      <c r="R46" s="309"/>
      <c r="S46" s="309"/>
      <c r="T46" s="309"/>
      <c r="U46" s="309"/>
      <c r="V46" s="309"/>
      <c r="W46" s="309"/>
      <c r="X46" s="309" t="s">
        <v>60</v>
      </c>
      <c r="Y46" s="309">
        <v>1</v>
      </c>
      <c r="Z46" s="309">
        <v>500</v>
      </c>
      <c r="AA46" s="305">
        <f t="shared" si="0"/>
        <v>500</v>
      </c>
      <c r="AB46" s="309" t="s">
        <v>20</v>
      </c>
      <c r="AC46" s="309" t="s">
        <v>6185</v>
      </c>
    </row>
    <row r="47" spans="1:29" x14ac:dyDescent="0.25">
      <c r="A47" s="309">
        <v>44</v>
      </c>
      <c r="B47" s="309"/>
      <c r="C47" s="326"/>
      <c r="D47" s="325"/>
      <c r="E47" s="309"/>
      <c r="F47" s="309"/>
      <c r="G47" s="309"/>
      <c r="H47" s="309"/>
      <c r="I47" s="309"/>
      <c r="J47" s="309"/>
      <c r="K47" s="309"/>
      <c r="L47" s="325"/>
      <c r="M47" s="325"/>
      <c r="N47" s="309"/>
      <c r="O47" s="309"/>
      <c r="P47" s="325"/>
      <c r="Q47" s="325"/>
      <c r="R47" s="309"/>
      <c r="S47" s="309"/>
      <c r="T47" s="309"/>
      <c r="U47" s="309"/>
      <c r="V47" s="309"/>
      <c r="W47" s="309"/>
      <c r="X47" s="309" t="s">
        <v>60</v>
      </c>
      <c r="Y47" s="309">
        <v>1</v>
      </c>
      <c r="Z47" s="309">
        <v>500</v>
      </c>
      <c r="AA47" s="305">
        <f t="shared" si="0"/>
        <v>500</v>
      </c>
      <c r="AB47" s="309" t="s">
        <v>20</v>
      </c>
      <c r="AC47" s="309" t="s">
        <v>6185</v>
      </c>
    </row>
    <row r="48" spans="1:29" x14ac:dyDescent="0.25">
      <c r="A48" s="309">
        <v>45</v>
      </c>
      <c r="B48" s="309"/>
      <c r="C48" s="326"/>
      <c r="D48" s="325"/>
      <c r="E48" s="309"/>
      <c r="F48" s="309"/>
      <c r="G48" s="309"/>
      <c r="H48" s="309"/>
      <c r="I48" s="309"/>
      <c r="J48" s="309"/>
      <c r="K48" s="309"/>
      <c r="L48" s="325"/>
      <c r="M48" s="325"/>
      <c r="N48" s="309"/>
      <c r="O48" s="309"/>
      <c r="P48" s="325"/>
      <c r="Q48" s="325"/>
      <c r="R48" s="309"/>
      <c r="S48" s="309"/>
      <c r="T48" s="309"/>
      <c r="U48" s="309"/>
      <c r="V48" s="309"/>
      <c r="W48" s="309"/>
      <c r="X48" s="309" t="s">
        <v>60</v>
      </c>
      <c r="Y48" s="309">
        <v>1</v>
      </c>
      <c r="Z48" s="309">
        <v>200</v>
      </c>
      <c r="AA48" s="305">
        <f t="shared" si="0"/>
        <v>200</v>
      </c>
      <c r="AB48" s="309" t="s">
        <v>20</v>
      </c>
      <c r="AC48" s="309" t="s">
        <v>6185</v>
      </c>
    </row>
    <row r="49" spans="1:29" ht="36" x14ac:dyDescent="0.25">
      <c r="A49" s="309">
        <v>46</v>
      </c>
      <c r="B49" s="309" t="s">
        <v>3633</v>
      </c>
      <c r="C49" s="326" t="s">
        <v>3634</v>
      </c>
      <c r="D49" s="325"/>
      <c r="E49" s="309"/>
      <c r="F49" s="309"/>
      <c r="G49" s="309"/>
      <c r="H49" s="309"/>
      <c r="I49" s="309"/>
      <c r="J49" s="309"/>
      <c r="K49" s="309">
        <v>1</v>
      </c>
      <c r="L49" s="325">
        <v>1000</v>
      </c>
      <c r="M49" s="325">
        <v>1000</v>
      </c>
      <c r="N49" s="309"/>
      <c r="O49" s="309"/>
      <c r="P49" s="325"/>
      <c r="Q49" s="325"/>
      <c r="R49" s="309"/>
      <c r="S49" s="309"/>
      <c r="T49" s="309"/>
      <c r="U49" s="309"/>
      <c r="V49" s="309"/>
      <c r="W49" s="309"/>
      <c r="X49" s="309" t="s">
        <v>60</v>
      </c>
      <c r="Y49" s="309">
        <v>1</v>
      </c>
      <c r="Z49" s="309">
        <v>750</v>
      </c>
      <c r="AA49" s="305">
        <f t="shared" si="0"/>
        <v>750</v>
      </c>
      <c r="AB49" s="309" t="s">
        <v>20</v>
      </c>
      <c r="AC49" s="309" t="s">
        <v>6185</v>
      </c>
    </row>
    <row r="50" spans="1:29" x14ac:dyDescent="0.25">
      <c r="A50" s="309">
        <v>47</v>
      </c>
      <c r="B50" s="309"/>
      <c r="C50" s="326"/>
      <c r="D50" s="325"/>
      <c r="E50" s="309"/>
      <c r="F50" s="309"/>
      <c r="G50" s="309"/>
      <c r="H50" s="309"/>
      <c r="I50" s="309"/>
      <c r="J50" s="309"/>
      <c r="K50" s="309"/>
      <c r="L50" s="325"/>
      <c r="M50" s="325"/>
      <c r="N50" s="309"/>
      <c r="O50" s="309"/>
      <c r="P50" s="325"/>
      <c r="Q50" s="325"/>
      <c r="R50" s="309"/>
      <c r="S50" s="309"/>
      <c r="T50" s="309"/>
      <c r="U50" s="309"/>
      <c r="V50" s="309"/>
      <c r="W50" s="309"/>
      <c r="X50" s="309" t="s">
        <v>60</v>
      </c>
      <c r="Y50" s="309">
        <v>1</v>
      </c>
      <c r="Z50" s="309">
        <v>110</v>
      </c>
      <c r="AA50" s="305">
        <f t="shared" si="0"/>
        <v>110</v>
      </c>
      <c r="AB50" s="309" t="s">
        <v>20</v>
      </c>
      <c r="AC50" s="309" t="s">
        <v>6185</v>
      </c>
    </row>
    <row r="51" spans="1:29" ht="36" x14ac:dyDescent="0.25">
      <c r="A51" s="309">
        <v>48</v>
      </c>
      <c r="B51" s="309" t="s">
        <v>3635</v>
      </c>
      <c r="C51" s="326" t="s">
        <v>3636</v>
      </c>
      <c r="D51" s="325"/>
      <c r="E51" s="309"/>
      <c r="F51" s="309"/>
      <c r="G51" s="309"/>
      <c r="H51" s="309"/>
      <c r="I51" s="309"/>
      <c r="J51" s="309"/>
      <c r="K51" s="309">
        <v>1</v>
      </c>
      <c r="L51" s="325" t="s">
        <v>3637</v>
      </c>
      <c r="M51" s="325">
        <v>500</v>
      </c>
      <c r="N51" s="309"/>
      <c r="O51" s="309"/>
      <c r="P51" s="325"/>
      <c r="Q51" s="325"/>
      <c r="R51" s="309"/>
      <c r="S51" s="309"/>
      <c r="T51" s="309"/>
      <c r="U51" s="309"/>
      <c r="V51" s="309"/>
      <c r="W51" s="309"/>
      <c r="X51" s="309" t="s">
        <v>60</v>
      </c>
      <c r="Y51" s="309">
        <v>1</v>
      </c>
      <c r="Z51" s="309">
        <v>250</v>
      </c>
      <c r="AA51" s="305">
        <f t="shared" si="0"/>
        <v>250</v>
      </c>
      <c r="AB51" s="309" t="s">
        <v>20</v>
      </c>
      <c r="AC51" s="309" t="s">
        <v>6185</v>
      </c>
    </row>
    <row r="52" spans="1:29" x14ac:dyDescent="0.25">
      <c r="A52" s="309">
        <v>49</v>
      </c>
      <c r="B52" s="309"/>
      <c r="C52" s="326"/>
      <c r="D52" s="325"/>
      <c r="E52" s="309"/>
      <c r="F52" s="309"/>
      <c r="G52" s="309"/>
      <c r="H52" s="309"/>
      <c r="I52" s="309"/>
      <c r="J52" s="309"/>
      <c r="K52" s="309"/>
      <c r="L52" s="325"/>
      <c r="M52" s="325"/>
      <c r="N52" s="309"/>
      <c r="O52" s="309"/>
      <c r="P52" s="325"/>
      <c r="Q52" s="325"/>
      <c r="R52" s="309"/>
      <c r="S52" s="309"/>
      <c r="T52" s="309"/>
      <c r="U52" s="309"/>
      <c r="V52" s="309"/>
      <c r="W52" s="309"/>
      <c r="X52" s="309" t="s">
        <v>60</v>
      </c>
      <c r="Y52" s="309">
        <v>1</v>
      </c>
      <c r="Z52" s="309">
        <v>200</v>
      </c>
      <c r="AA52" s="305">
        <f t="shared" si="0"/>
        <v>200</v>
      </c>
      <c r="AB52" s="309" t="s">
        <v>20</v>
      </c>
      <c r="AC52" s="309" t="s">
        <v>6185</v>
      </c>
    </row>
    <row r="53" spans="1:29" x14ac:dyDescent="0.25">
      <c r="A53" s="309">
        <v>50</v>
      </c>
      <c r="B53" s="309"/>
      <c r="C53" s="326"/>
      <c r="D53" s="325"/>
      <c r="E53" s="309"/>
      <c r="F53" s="309"/>
      <c r="G53" s="309"/>
      <c r="H53" s="309"/>
      <c r="I53" s="309"/>
      <c r="J53" s="309"/>
      <c r="K53" s="309"/>
      <c r="L53" s="325"/>
      <c r="M53" s="325"/>
      <c r="N53" s="309"/>
      <c r="O53" s="309"/>
      <c r="P53" s="325"/>
      <c r="Q53" s="325"/>
      <c r="R53" s="309"/>
      <c r="S53" s="309"/>
      <c r="T53" s="309"/>
      <c r="U53" s="309"/>
      <c r="V53" s="309"/>
      <c r="W53" s="309"/>
      <c r="X53" s="309" t="s">
        <v>60</v>
      </c>
      <c r="Y53" s="309">
        <v>1</v>
      </c>
      <c r="Z53" s="309">
        <v>200</v>
      </c>
      <c r="AA53" s="305">
        <f t="shared" si="0"/>
        <v>200</v>
      </c>
      <c r="AB53" s="309" t="s">
        <v>20</v>
      </c>
      <c r="AC53" s="309" t="s">
        <v>6185</v>
      </c>
    </row>
    <row r="54" spans="1:29" x14ac:dyDescent="0.25">
      <c r="A54" s="309">
        <v>51</v>
      </c>
      <c r="B54" s="309"/>
      <c r="C54" s="326"/>
      <c r="D54" s="325"/>
      <c r="E54" s="309"/>
      <c r="F54" s="309"/>
      <c r="G54" s="309"/>
      <c r="H54" s="309"/>
      <c r="I54" s="309"/>
      <c r="J54" s="309"/>
      <c r="K54" s="309"/>
      <c r="L54" s="325"/>
      <c r="M54" s="325"/>
      <c r="N54" s="309"/>
      <c r="O54" s="309"/>
      <c r="P54" s="325"/>
      <c r="Q54" s="325"/>
      <c r="R54" s="309"/>
      <c r="S54" s="309"/>
      <c r="T54" s="309"/>
      <c r="U54" s="309"/>
      <c r="V54" s="309"/>
      <c r="W54" s="309"/>
      <c r="X54" s="309" t="s">
        <v>60</v>
      </c>
      <c r="Y54" s="309">
        <v>1</v>
      </c>
      <c r="Z54" s="309">
        <v>125</v>
      </c>
      <c r="AA54" s="305">
        <f t="shared" si="0"/>
        <v>125</v>
      </c>
      <c r="AB54" s="309" t="s">
        <v>20</v>
      </c>
      <c r="AC54" s="309" t="s">
        <v>6185</v>
      </c>
    </row>
    <row r="55" spans="1:29" ht="36" x14ac:dyDescent="0.25">
      <c r="A55" s="309">
        <v>52</v>
      </c>
      <c r="B55" s="309" t="s">
        <v>3638</v>
      </c>
      <c r="C55" s="326" t="s">
        <v>3639</v>
      </c>
      <c r="D55" s="325"/>
      <c r="E55" s="309"/>
      <c r="F55" s="309"/>
      <c r="G55" s="309"/>
      <c r="H55" s="309"/>
      <c r="I55" s="309"/>
      <c r="J55" s="309"/>
      <c r="K55" s="309">
        <v>1</v>
      </c>
      <c r="L55" s="325">
        <v>1600</v>
      </c>
      <c r="M55" s="325">
        <v>1600</v>
      </c>
      <c r="N55" s="309"/>
      <c r="O55" s="309"/>
      <c r="P55" s="325"/>
      <c r="Q55" s="325"/>
      <c r="R55" s="309"/>
      <c r="S55" s="309"/>
      <c r="T55" s="309"/>
      <c r="U55" s="309"/>
      <c r="V55" s="309">
        <v>1</v>
      </c>
      <c r="W55" s="309"/>
      <c r="X55" s="309" t="s">
        <v>60</v>
      </c>
      <c r="Y55" s="309">
        <v>1</v>
      </c>
      <c r="Z55" s="309">
        <v>625</v>
      </c>
      <c r="AA55" s="305">
        <f t="shared" si="0"/>
        <v>625</v>
      </c>
      <c r="AB55" s="309" t="s">
        <v>20</v>
      </c>
      <c r="AC55" s="309" t="s">
        <v>6185</v>
      </c>
    </row>
    <row r="56" spans="1:29" ht="36" x14ac:dyDescent="0.25">
      <c r="A56" s="309">
        <v>53</v>
      </c>
      <c r="B56" s="309" t="s">
        <v>3640</v>
      </c>
      <c r="C56" s="326" t="s">
        <v>3641</v>
      </c>
      <c r="D56" s="325"/>
      <c r="E56" s="309"/>
      <c r="F56" s="309"/>
      <c r="G56" s="309"/>
      <c r="H56" s="309"/>
      <c r="I56" s="309"/>
      <c r="J56" s="309"/>
      <c r="K56" s="309">
        <v>1</v>
      </c>
      <c r="L56" s="325">
        <v>630</v>
      </c>
      <c r="M56" s="325">
        <v>630</v>
      </c>
      <c r="N56" s="309"/>
      <c r="O56" s="309"/>
      <c r="P56" s="325"/>
      <c r="Q56" s="325"/>
      <c r="R56" s="309"/>
      <c r="S56" s="309"/>
      <c r="T56" s="309"/>
      <c r="U56" s="309"/>
      <c r="V56" s="309"/>
      <c r="W56" s="309"/>
      <c r="X56" s="309"/>
      <c r="Y56" s="309"/>
      <c r="Z56" s="309"/>
      <c r="AA56" s="305"/>
      <c r="AB56" s="309" t="s">
        <v>20</v>
      </c>
      <c r="AC56" s="309" t="s">
        <v>6185</v>
      </c>
    </row>
    <row r="57" spans="1:29" ht="36" x14ac:dyDescent="0.25">
      <c r="A57" s="309">
        <v>54</v>
      </c>
      <c r="B57" s="309" t="s">
        <v>3642</v>
      </c>
      <c r="C57" s="326" t="s">
        <v>3643</v>
      </c>
      <c r="D57" s="325"/>
      <c r="E57" s="309"/>
      <c r="F57" s="309"/>
      <c r="G57" s="309"/>
      <c r="H57" s="309"/>
      <c r="I57" s="309"/>
      <c r="J57" s="309"/>
      <c r="K57" s="309">
        <v>1</v>
      </c>
      <c r="L57" s="325">
        <v>500</v>
      </c>
      <c r="M57" s="325">
        <v>500</v>
      </c>
      <c r="N57" s="309"/>
      <c r="O57" s="309"/>
      <c r="P57" s="325"/>
      <c r="Q57" s="325"/>
      <c r="R57" s="309"/>
      <c r="S57" s="309"/>
      <c r="T57" s="309"/>
      <c r="U57" s="309"/>
      <c r="V57" s="309"/>
      <c r="W57" s="309"/>
      <c r="X57" s="309" t="s">
        <v>60</v>
      </c>
      <c r="Y57" s="309">
        <v>1</v>
      </c>
      <c r="Z57" s="309">
        <v>250</v>
      </c>
      <c r="AA57" s="305">
        <f t="shared" si="0"/>
        <v>250</v>
      </c>
      <c r="AB57" s="309" t="s">
        <v>20</v>
      </c>
      <c r="AC57" s="309" t="s">
        <v>6185</v>
      </c>
    </row>
    <row r="58" spans="1:29" x14ac:dyDescent="0.25">
      <c r="A58" s="309">
        <v>55</v>
      </c>
      <c r="B58" s="309"/>
      <c r="C58" s="326"/>
      <c r="D58" s="325"/>
      <c r="E58" s="309"/>
      <c r="F58" s="309"/>
      <c r="G58" s="309"/>
      <c r="H58" s="309"/>
      <c r="I58" s="309"/>
      <c r="J58" s="309"/>
      <c r="K58" s="309"/>
      <c r="L58" s="325"/>
      <c r="M58" s="325"/>
      <c r="N58" s="309"/>
      <c r="O58" s="309"/>
      <c r="P58" s="325"/>
      <c r="Q58" s="325"/>
      <c r="R58" s="309"/>
      <c r="S58" s="309"/>
      <c r="T58" s="309"/>
      <c r="U58" s="309"/>
      <c r="V58" s="309"/>
      <c r="W58" s="309"/>
      <c r="X58" s="309" t="s">
        <v>60</v>
      </c>
      <c r="Y58" s="309">
        <v>1</v>
      </c>
      <c r="Z58" s="309">
        <v>125</v>
      </c>
      <c r="AA58" s="305">
        <f t="shared" si="0"/>
        <v>125</v>
      </c>
      <c r="AB58" s="309" t="s">
        <v>20</v>
      </c>
      <c r="AC58" s="309" t="s">
        <v>6185</v>
      </c>
    </row>
    <row r="59" spans="1:29" x14ac:dyDescent="0.25">
      <c r="A59" s="309">
        <v>56</v>
      </c>
      <c r="B59" s="309"/>
      <c r="C59" s="326"/>
      <c r="D59" s="325"/>
      <c r="E59" s="309"/>
      <c r="F59" s="309"/>
      <c r="G59" s="309"/>
      <c r="H59" s="309"/>
      <c r="I59" s="309"/>
      <c r="J59" s="309"/>
      <c r="K59" s="309"/>
      <c r="L59" s="325"/>
      <c r="M59" s="325"/>
      <c r="N59" s="309"/>
      <c r="O59" s="309"/>
      <c r="P59" s="325"/>
      <c r="Q59" s="325"/>
      <c r="R59" s="309"/>
      <c r="S59" s="309"/>
      <c r="T59" s="309"/>
      <c r="U59" s="309"/>
      <c r="V59" s="309"/>
      <c r="W59" s="309"/>
      <c r="X59" s="309" t="s">
        <v>60</v>
      </c>
      <c r="Y59" s="309">
        <v>1</v>
      </c>
      <c r="Z59" s="309">
        <v>125</v>
      </c>
      <c r="AA59" s="305">
        <f t="shared" si="0"/>
        <v>125</v>
      </c>
      <c r="AB59" s="309" t="s">
        <v>20</v>
      </c>
      <c r="AC59" s="309" t="s">
        <v>6185</v>
      </c>
    </row>
    <row r="60" spans="1:29" ht="24" x14ac:dyDescent="0.25">
      <c r="A60" s="309">
        <v>57</v>
      </c>
      <c r="B60" s="309" t="s">
        <v>3644</v>
      </c>
      <c r="C60" s="326" t="s">
        <v>3645</v>
      </c>
      <c r="D60" s="325"/>
      <c r="E60" s="309"/>
      <c r="F60" s="309"/>
      <c r="G60" s="309"/>
      <c r="H60" s="309"/>
      <c r="I60" s="309"/>
      <c r="J60" s="309"/>
      <c r="K60" s="309">
        <v>1</v>
      </c>
      <c r="L60" s="325">
        <v>500</v>
      </c>
      <c r="M60" s="325">
        <v>500</v>
      </c>
      <c r="N60" s="309"/>
      <c r="O60" s="309"/>
      <c r="P60" s="325"/>
      <c r="Q60" s="325"/>
      <c r="R60" s="309"/>
      <c r="S60" s="309"/>
      <c r="T60" s="309"/>
      <c r="U60" s="309"/>
      <c r="V60" s="309"/>
      <c r="W60" s="309"/>
      <c r="X60" s="309" t="s">
        <v>60</v>
      </c>
      <c r="Y60" s="309">
        <v>1</v>
      </c>
      <c r="Z60" s="309">
        <v>500</v>
      </c>
      <c r="AA60" s="305">
        <f t="shared" si="0"/>
        <v>500</v>
      </c>
      <c r="AB60" s="309" t="s">
        <v>20</v>
      </c>
      <c r="AC60" s="309" t="s">
        <v>6185</v>
      </c>
    </row>
    <row r="61" spans="1:29" x14ac:dyDescent="0.25">
      <c r="A61" s="309">
        <v>58</v>
      </c>
      <c r="B61" s="309"/>
      <c r="C61" s="326"/>
      <c r="D61" s="325"/>
      <c r="E61" s="309"/>
      <c r="F61" s="309"/>
      <c r="G61" s="309"/>
      <c r="H61" s="309"/>
      <c r="I61" s="309"/>
      <c r="J61" s="309"/>
      <c r="K61" s="309"/>
      <c r="L61" s="325"/>
      <c r="M61" s="325"/>
      <c r="N61" s="309"/>
      <c r="O61" s="309"/>
      <c r="P61" s="325"/>
      <c r="Q61" s="325"/>
      <c r="R61" s="309"/>
      <c r="S61" s="309"/>
      <c r="T61" s="309"/>
      <c r="U61" s="309"/>
      <c r="V61" s="309"/>
      <c r="W61" s="309"/>
      <c r="X61" s="309" t="s">
        <v>60</v>
      </c>
      <c r="Y61" s="309">
        <v>1</v>
      </c>
      <c r="Z61" s="309">
        <v>125</v>
      </c>
      <c r="AA61" s="305">
        <f t="shared" si="0"/>
        <v>125</v>
      </c>
      <c r="AB61" s="309" t="s">
        <v>20</v>
      </c>
      <c r="AC61" s="309" t="s">
        <v>6185</v>
      </c>
    </row>
    <row r="62" spans="1:29" ht="36" x14ac:dyDescent="0.25">
      <c r="A62" s="309">
        <v>59</v>
      </c>
      <c r="B62" s="309" t="s">
        <v>3646</v>
      </c>
      <c r="C62" s="326" t="s">
        <v>3647</v>
      </c>
      <c r="D62" s="325"/>
      <c r="E62" s="309"/>
      <c r="F62" s="309"/>
      <c r="G62" s="309"/>
      <c r="H62" s="309"/>
      <c r="I62" s="309"/>
      <c r="J62" s="309"/>
      <c r="K62" s="309">
        <v>1</v>
      </c>
      <c r="L62" s="325">
        <v>1500</v>
      </c>
      <c r="M62" s="325">
        <v>1500</v>
      </c>
      <c r="N62" s="309"/>
      <c r="O62" s="309"/>
      <c r="P62" s="325"/>
      <c r="Q62" s="325"/>
      <c r="R62" s="309"/>
      <c r="S62" s="309"/>
      <c r="T62" s="309"/>
      <c r="U62" s="309"/>
      <c r="V62" s="309">
        <v>3</v>
      </c>
      <c r="W62" s="309"/>
      <c r="X62" s="309" t="s">
        <v>60</v>
      </c>
      <c r="Y62" s="309">
        <v>1</v>
      </c>
      <c r="Z62" s="309">
        <v>500</v>
      </c>
      <c r="AA62" s="305">
        <f t="shared" si="0"/>
        <v>500</v>
      </c>
      <c r="AB62" s="309" t="s">
        <v>20</v>
      </c>
      <c r="AC62" s="309" t="s">
        <v>6185</v>
      </c>
    </row>
    <row r="63" spans="1:29" x14ac:dyDescent="0.25">
      <c r="A63" s="309">
        <v>60</v>
      </c>
      <c r="B63" s="309"/>
      <c r="C63" s="326"/>
      <c r="D63" s="325"/>
      <c r="E63" s="309"/>
      <c r="F63" s="309"/>
      <c r="G63" s="309"/>
      <c r="H63" s="309"/>
      <c r="I63" s="309"/>
      <c r="J63" s="309"/>
      <c r="K63" s="309"/>
      <c r="L63" s="325"/>
      <c r="M63" s="325"/>
      <c r="N63" s="309"/>
      <c r="O63" s="309"/>
      <c r="P63" s="325"/>
      <c r="Q63" s="325"/>
      <c r="R63" s="309"/>
      <c r="S63" s="309"/>
      <c r="T63" s="309"/>
      <c r="U63" s="309"/>
      <c r="V63" s="309"/>
      <c r="W63" s="309"/>
      <c r="X63" s="309" t="s">
        <v>60</v>
      </c>
      <c r="Y63" s="309">
        <v>1</v>
      </c>
      <c r="Z63" s="309">
        <v>500</v>
      </c>
      <c r="AA63" s="305">
        <f t="shared" si="0"/>
        <v>500</v>
      </c>
      <c r="AB63" s="309" t="s">
        <v>20</v>
      </c>
      <c r="AC63" s="309" t="s">
        <v>6185</v>
      </c>
    </row>
    <row r="64" spans="1:29" x14ac:dyDescent="0.25">
      <c r="A64" s="309">
        <v>61</v>
      </c>
      <c r="B64" s="309"/>
      <c r="C64" s="326"/>
      <c r="D64" s="325"/>
      <c r="E64" s="309"/>
      <c r="F64" s="309"/>
      <c r="G64" s="309"/>
      <c r="H64" s="309"/>
      <c r="I64" s="309"/>
      <c r="J64" s="309"/>
      <c r="K64" s="309"/>
      <c r="L64" s="325"/>
      <c r="M64" s="325"/>
      <c r="N64" s="309"/>
      <c r="O64" s="309"/>
      <c r="P64" s="325"/>
      <c r="Q64" s="325"/>
      <c r="R64" s="309"/>
      <c r="S64" s="309"/>
      <c r="T64" s="309"/>
      <c r="U64" s="309"/>
      <c r="V64" s="309"/>
      <c r="W64" s="309"/>
      <c r="X64" s="309" t="s">
        <v>60</v>
      </c>
      <c r="Y64" s="309">
        <v>1</v>
      </c>
      <c r="Z64" s="309">
        <v>500</v>
      </c>
      <c r="AA64" s="305">
        <f t="shared" si="0"/>
        <v>500</v>
      </c>
      <c r="AB64" s="309" t="s">
        <v>20</v>
      </c>
      <c r="AC64" s="309" t="s">
        <v>6185</v>
      </c>
    </row>
    <row r="65" spans="1:29" ht="36" x14ac:dyDescent="0.25">
      <c r="A65" s="309">
        <v>62</v>
      </c>
      <c r="B65" s="309" t="s">
        <v>3648</v>
      </c>
      <c r="C65" s="326" t="s">
        <v>3649</v>
      </c>
      <c r="D65" s="325"/>
      <c r="E65" s="309"/>
      <c r="F65" s="309"/>
      <c r="G65" s="309"/>
      <c r="H65" s="309"/>
      <c r="I65" s="309"/>
      <c r="J65" s="309"/>
      <c r="K65" s="309">
        <v>1</v>
      </c>
      <c r="L65" s="325">
        <v>1000</v>
      </c>
      <c r="M65" s="325">
        <v>1000</v>
      </c>
      <c r="N65" s="309"/>
      <c r="O65" s="309"/>
      <c r="P65" s="325"/>
      <c r="Q65" s="325"/>
      <c r="R65" s="309"/>
      <c r="S65" s="309"/>
      <c r="T65" s="309"/>
      <c r="U65" s="309"/>
      <c r="V65" s="309"/>
      <c r="W65" s="309"/>
      <c r="X65" s="309" t="s">
        <v>60</v>
      </c>
      <c r="Y65" s="309">
        <v>1</v>
      </c>
      <c r="Z65" s="309">
        <v>500</v>
      </c>
      <c r="AA65" s="305">
        <f t="shared" si="0"/>
        <v>500</v>
      </c>
      <c r="AB65" s="309" t="s">
        <v>20</v>
      </c>
      <c r="AC65" s="309" t="s">
        <v>6185</v>
      </c>
    </row>
    <row r="66" spans="1:29" x14ac:dyDescent="0.25">
      <c r="A66" s="309">
        <v>63</v>
      </c>
      <c r="B66" s="309"/>
      <c r="C66" s="326"/>
      <c r="D66" s="325"/>
      <c r="E66" s="309"/>
      <c r="F66" s="309"/>
      <c r="G66" s="309"/>
      <c r="H66" s="309"/>
      <c r="I66" s="309"/>
      <c r="J66" s="309"/>
      <c r="K66" s="309"/>
      <c r="L66" s="325"/>
      <c r="M66" s="325"/>
      <c r="N66" s="309"/>
      <c r="O66" s="309"/>
      <c r="P66" s="325"/>
      <c r="Q66" s="325"/>
      <c r="R66" s="309"/>
      <c r="S66" s="309"/>
      <c r="T66" s="309"/>
      <c r="U66" s="309"/>
      <c r="V66" s="309"/>
      <c r="W66" s="309"/>
      <c r="X66" s="309" t="s">
        <v>60</v>
      </c>
      <c r="Y66" s="309">
        <v>1</v>
      </c>
      <c r="Z66" s="309">
        <v>250</v>
      </c>
      <c r="AA66" s="305">
        <f t="shared" si="0"/>
        <v>250</v>
      </c>
      <c r="AB66" s="309" t="s">
        <v>20</v>
      </c>
      <c r="AC66" s="309" t="s">
        <v>6185</v>
      </c>
    </row>
    <row r="67" spans="1:29" ht="24" x14ac:dyDescent="0.25">
      <c r="A67" s="309">
        <v>64</v>
      </c>
      <c r="B67" s="309" t="s">
        <v>3650</v>
      </c>
      <c r="C67" s="326" t="s">
        <v>3651</v>
      </c>
      <c r="D67" s="325"/>
      <c r="E67" s="309"/>
      <c r="F67" s="309"/>
      <c r="G67" s="309"/>
      <c r="H67" s="309"/>
      <c r="I67" s="309"/>
      <c r="J67" s="309"/>
      <c r="K67" s="309">
        <v>1</v>
      </c>
      <c r="L67" s="325">
        <v>250</v>
      </c>
      <c r="M67" s="325">
        <v>250</v>
      </c>
      <c r="N67" s="309"/>
      <c r="O67" s="309"/>
      <c r="P67" s="325"/>
      <c r="Q67" s="325"/>
      <c r="R67" s="309"/>
      <c r="S67" s="309"/>
      <c r="T67" s="309"/>
      <c r="U67" s="309"/>
      <c r="V67" s="309"/>
      <c r="W67" s="309"/>
      <c r="X67" s="309" t="s">
        <v>60</v>
      </c>
      <c r="Y67" s="309">
        <v>1</v>
      </c>
      <c r="Z67" s="309">
        <v>250</v>
      </c>
      <c r="AA67" s="305">
        <f t="shared" si="0"/>
        <v>250</v>
      </c>
      <c r="AB67" s="309" t="s">
        <v>20</v>
      </c>
      <c r="AC67" s="309" t="s">
        <v>6185</v>
      </c>
    </row>
    <row r="68" spans="1:29" x14ac:dyDescent="0.25">
      <c r="A68" s="309">
        <v>65</v>
      </c>
      <c r="B68" s="309"/>
      <c r="C68" s="326"/>
      <c r="D68" s="325"/>
      <c r="E68" s="309"/>
      <c r="F68" s="309"/>
      <c r="G68" s="309"/>
      <c r="H68" s="309"/>
      <c r="I68" s="309"/>
      <c r="J68" s="309"/>
      <c r="K68" s="309"/>
      <c r="L68" s="325"/>
      <c r="M68" s="325"/>
      <c r="N68" s="309"/>
      <c r="O68" s="309"/>
      <c r="P68" s="325"/>
      <c r="Q68" s="325"/>
      <c r="R68" s="309"/>
      <c r="S68" s="309"/>
      <c r="T68" s="309"/>
      <c r="U68" s="309"/>
      <c r="V68" s="309"/>
      <c r="W68" s="309"/>
      <c r="X68" s="309" t="s">
        <v>60</v>
      </c>
      <c r="Y68" s="309">
        <v>1</v>
      </c>
      <c r="Z68" s="309">
        <v>125</v>
      </c>
      <c r="AA68" s="305">
        <f t="shared" ref="AA68:AA131" si="1">Z68*Y68</f>
        <v>125</v>
      </c>
      <c r="AB68" s="309" t="s">
        <v>20</v>
      </c>
      <c r="AC68" s="309" t="s">
        <v>6185</v>
      </c>
    </row>
    <row r="69" spans="1:29" ht="24" x14ac:dyDescent="0.25">
      <c r="A69" s="309">
        <v>66</v>
      </c>
      <c r="B69" s="309" t="s">
        <v>3652</v>
      </c>
      <c r="C69" s="326" t="s">
        <v>3653</v>
      </c>
      <c r="D69" s="325"/>
      <c r="E69" s="309"/>
      <c r="F69" s="309"/>
      <c r="G69" s="309"/>
      <c r="H69" s="309"/>
      <c r="I69" s="309"/>
      <c r="J69" s="309"/>
      <c r="K69" s="309">
        <v>1</v>
      </c>
      <c r="L69" s="325" t="s">
        <v>3654</v>
      </c>
      <c r="M69" s="325">
        <v>1100</v>
      </c>
      <c r="N69" s="309"/>
      <c r="O69" s="309"/>
      <c r="P69" s="325"/>
      <c r="Q69" s="325"/>
      <c r="R69" s="309"/>
      <c r="S69" s="309"/>
      <c r="T69" s="309">
        <v>1</v>
      </c>
      <c r="U69" s="309"/>
      <c r="V69" s="309">
        <v>1</v>
      </c>
      <c r="W69" s="309"/>
      <c r="X69" s="309" t="s">
        <v>60</v>
      </c>
      <c r="Y69" s="309">
        <v>1</v>
      </c>
      <c r="Z69" s="309">
        <v>75</v>
      </c>
      <c r="AA69" s="305">
        <f t="shared" si="1"/>
        <v>75</v>
      </c>
      <c r="AB69" s="309" t="s">
        <v>20</v>
      </c>
      <c r="AC69" s="309" t="s">
        <v>6185</v>
      </c>
    </row>
    <row r="70" spans="1:29" ht="36" x14ac:dyDescent="0.25">
      <c r="A70" s="309">
        <v>67</v>
      </c>
      <c r="B70" s="309" t="s">
        <v>3655</v>
      </c>
      <c r="C70" s="326" t="s">
        <v>3656</v>
      </c>
      <c r="D70" s="325"/>
      <c r="E70" s="309"/>
      <c r="F70" s="309"/>
      <c r="G70" s="309"/>
      <c r="H70" s="309"/>
      <c r="I70" s="309"/>
      <c r="J70" s="309"/>
      <c r="K70" s="309">
        <v>1</v>
      </c>
      <c r="L70" s="325" t="s">
        <v>3657</v>
      </c>
      <c r="M70" s="325">
        <v>800</v>
      </c>
      <c r="N70" s="309"/>
      <c r="O70" s="309"/>
      <c r="P70" s="325"/>
      <c r="Q70" s="325"/>
      <c r="R70" s="309"/>
      <c r="S70" s="309"/>
      <c r="T70" s="309"/>
      <c r="U70" s="309"/>
      <c r="V70" s="309"/>
      <c r="W70" s="309"/>
      <c r="X70" s="309" t="s">
        <v>60</v>
      </c>
      <c r="Y70" s="309">
        <v>1</v>
      </c>
      <c r="Z70" s="309">
        <v>160</v>
      </c>
      <c r="AA70" s="305">
        <f t="shared" si="1"/>
        <v>160</v>
      </c>
      <c r="AB70" s="309" t="s">
        <v>20</v>
      </c>
      <c r="AC70" s="309" t="s">
        <v>6185</v>
      </c>
    </row>
    <row r="71" spans="1:29" ht="36" x14ac:dyDescent="0.25">
      <c r="A71" s="309">
        <v>68</v>
      </c>
      <c r="B71" s="309" t="s">
        <v>3658</v>
      </c>
      <c r="C71" s="326" t="s">
        <v>3659</v>
      </c>
      <c r="D71" s="325"/>
      <c r="E71" s="309"/>
      <c r="F71" s="309"/>
      <c r="G71" s="309"/>
      <c r="H71" s="309"/>
      <c r="I71" s="309"/>
      <c r="J71" s="309"/>
      <c r="K71" s="309">
        <v>1</v>
      </c>
      <c r="L71" s="325">
        <v>750</v>
      </c>
      <c r="M71" s="325">
        <v>750</v>
      </c>
      <c r="N71" s="309"/>
      <c r="O71" s="309"/>
      <c r="P71" s="325"/>
      <c r="Q71" s="325"/>
      <c r="R71" s="309"/>
      <c r="S71" s="309"/>
      <c r="T71" s="309"/>
      <c r="U71" s="309"/>
      <c r="V71" s="309"/>
      <c r="W71" s="309"/>
      <c r="X71" s="309" t="s">
        <v>60</v>
      </c>
      <c r="Y71" s="309">
        <v>1</v>
      </c>
      <c r="Z71" s="309">
        <v>380</v>
      </c>
      <c r="AA71" s="305">
        <f t="shared" si="1"/>
        <v>380</v>
      </c>
      <c r="AB71" s="309" t="s">
        <v>20</v>
      </c>
      <c r="AC71" s="309" t="s">
        <v>6185</v>
      </c>
    </row>
    <row r="72" spans="1:29" x14ac:dyDescent="0.25">
      <c r="A72" s="309">
        <v>69</v>
      </c>
      <c r="B72" s="309"/>
      <c r="C72" s="326"/>
      <c r="D72" s="325"/>
      <c r="E72" s="309"/>
      <c r="F72" s="309"/>
      <c r="G72" s="309"/>
      <c r="H72" s="309"/>
      <c r="I72" s="309"/>
      <c r="J72" s="309"/>
      <c r="K72" s="309"/>
      <c r="L72" s="325"/>
      <c r="M72" s="325"/>
      <c r="N72" s="309"/>
      <c r="O72" s="309"/>
      <c r="P72" s="325"/>
      <c r="Q72" s="325"/>
      <c r="R72" s="309"/>
      <c r="S72" s="309"/>
      <c r="T72" s="309"/>
      <c r="U72" s="309"/>
      <c r="V72" s="309"/>
      <c r="W72" s="309"/>
      <c r="X72" s="309" t="s">
        <v>60</v>
      </c>
      <c r="Y72" s="309">
        <v>1</v>
      </c>
      <c r="Z72" s="309">
        <v>320</v>
      </c>
      <c r="AA72" s="305">
        <f t="shared" si="1"/>
        <v>320</v>
      </c>
      <c r="AB72" s="309" t="s">
        <v>20</v>
      </c>
      <c r="AC72" s="309" t="s">
        <v>6185</v>
      </c>
    </row>
    <row r="73" spans="1:29" x14ac:dyDescent="0.25">
      <c r="A73" s="309">
        <v>70</v>
      </c>
      <c r="B73" s="309"/>
      <c r="C73" s="326"/>
      <c r="D73" s="325"/>
      <c r="E73" s="309"/>
      <c r="F73" s="309"/>
      <c r="G73" s="309"/>
      <c r="H73" s="309"/>
      <c r="I73" s="309"/>
      <c r="J73" s="309"/>
      <c r="K73" s="309"/>
      <c r="L73" s="325"/>
      <c r="M73" s="325"/>
      <c r="N73" s="309"/>
      <c r="O73" s="309"/>
      <c r="P73" s="325"/>
      <c r="Q73" s="325"/>
      <c r="R73" s="309"/>
      <c r="S73" s="309"/>
      <c r="T73" s="309"/>
      <c r="U73" s="309"/>
      <c r="V73" s="309"/>
      <c r="W73" s="309"/>
      <c r="X73" s="309" t="s">
        <v>226</v>
      </c>
      <c r="Y73" s="309">
        <v>1</v>
      </c>
      <c r="Z73" s="309">
        <v>250</v>
      </c>
      <c r="AA73" s="305">
        <f t="shared" si="1"/>
        <v>250</v>
      </c>
      <c r="AB73" s="309" t="s">
        <v>20</v>
      </c>
      <c r="AC73" s="309" t="s">
        <v>6185</v>
      </c>
    </row>
    <row r="74" spans="1:29" ht="48" x14ac:dyDescent="0.25">
      <c r="A74" s="309">
        <v>71</v>
      </c>
      <c r="B74" s="309" t="s">
        <v>3660</v>
      </c>
      <c r="C74" s="326" t="s">
        <v>3661</v>
      </c>
      <c r="D74" s="325"/>
      <c r="E74" s="309"/>
      <c r="F74" s="309"/>
      <c r="G74" s="309"/>
      <c r="H74" s="309"/>
      <c r="I74" s="309"/>
      <c r="J74" s="309"/>
      <c r="K74" s="309">
        <v>1</v>
      </c>
      <c r="L74" s="325" t="s">
        <v>3662</v>
      </c>
      <c r="M74" s="325">
        <v>1000</v>
      </c>
      <c r="N74" s="309"/>
      <c r="O74" s="309"/>
      <c r="P74" s="325"/>
      <c r="Q74" s="325"/>
      <c r="R74" s="309"/>
      <c r="S74" s="309"/>
      <c r="T74" s="309"/>
      <c r="U74" s="309"/>
      <c r="V74" s="309"/>
      <c r="W74" s="309"/>
      <c r="X74" s="309"/>
      <c r="Y74" s="309"/>
      <c r="Z74" s="309"/>
      <c r="AA74" s="305"/>
      <c r="AB74" s="309" t="s">
        <v>20</v>
      </c>
      <c r="AC74" s="309" t="s">
        <v>6185</v>
      </c>
    </row>
    <row r="75" spans="1:29" ht="48" x14ac:dyDescent="0.25">
      <c r="A75" s="309">
        <v>72</v>
      </c>
      <c r="B75" s="309" t="s">
        <v>3663</v>
      </c>
      <c r="C75" s="326" t="s">
        <v>3664</v>
      </c>
      <c r="D75" s="325"/>
      <c r="E75" s="309"/>
      <c r="F75" s="309"/>
      <c r="G75" s="309"/>
      <c r="H75" s="309"/>
      <c r="I75" s="309"/>
      <c r="J75" s="309"/>
      <c r="K75" s="309">
        <v>1</v>
      </c>
      <c r="L75" s="325" t="s">
        <v>3665</v>
      </c>
      <c r="M75" s="325">
        <v>2100</v>
      </c>
      <c r="N75" s="309"/>
      <c r="O75" s="309"/>
      <c r="P75" s="325"/>
      <c r="Q75" s="325"/>
      <c r="R75" s="309"/>
      <c r="S75" s="309"/>
      <c r="T75" s="309"/>
      <c r="U75" s="309"/>
      <c r="V75" s="309"/>
      <c r="W75" s="309"/>
      <c r="X75" s="309"/>
      <c r="Y75" s="309"/>
      <c r="Z75" s="309"/>
      <c r="AA75" s="305"/>
      <c r="AB75" s="309" t="s">
        <v>20</v>
      </c>
      <c r="AC75" s="309" t="s">
        <v>6185</v>
      </c>
    </row>
    <row r="76" spans="1:29" ht="48" x14ac:dyDescent="0.25">
      <c r="A76" s="309">
        <v>73</v>
      </c>
      <c r="B76" s="309" t="s">
        <v>3666</v>
      </c>
      <c r="C76" s="326" t="s">
        <v>3667</v>
      </c>
      <c r="D76" s="325"/>
      <c r="E76" s="309"/>
      <c r="F76" s="309"/>
      <c r="G76" s="309"/>
      <c r="H76" s="309"/>
      <c r="I76" s="309"/>
      <c r="J76" s="309"/>
      <c r="K76" s="309">
        <v>1</v>
      </c>
      <c r="L76" s="325">
        <v>500</v>
      </c>
      <c r="M76" s="325">
        <v>500</v>
      </c>
      <c r="N76" s="309"/>
      <c r="O76" s="309"/>
      <c r="P76" s="325"/>
      <c r="Q76" s="325"/>
      <c r="R76" s="309"/>
      <c r="S76" s="309"/>
      <c r="T76" s="309"/>
      <c r="U76" s="309"/>
      <c r="V76" s="309"/>
      <c r="W76" s="309"/>
      <c r="X76" s="309" t="s">
        <v>60</v>
      </c>
      <c r="Y76" s="309">
        <v>1</v>
      </c>
      <c r="Z76" s="309">
        <v>380</v>
      </c>
      <c r="AA76" s="305">
        <f t="shared" si="1"/>
        <v>380</v>
      </c>
      <c r="AB76" s="309" t="s">
        <v>20</v>
      </c>
      <c r="AC76" s="309" t="s">
        <v>6185</v>
      </c>
    </row>
    <row r="77" spans="1:29" ht="48" x14ac:dyDescent="0.25">
      <c r="A77" s="309">
        <v>74</v>
      </c>
      <c r="B77" s="309" t="s">
        <v>3668</v>
      </c>
      <c r="C77" s="326" t="s">
        <v>3669</v>
      </c>
      <c r="D77" s="325"/>
      <c r="E77" s="309"/>
      <c r="F77" s="309"/>
      <c r="G77" s="309"/>
      <c r="H77" s="309"/>
      <c r="I77" s="309"/>
      <c r="J77" s="309"/>
      <c r="K77" s="309">
        <v>1</v>
      </c>
      <c r="L77" s="325">
        <v>1600</v>
      </c>
      <c r="M77" s="325">
        <v>1600</v>
      </c>
      <c r="N77" s="309"/>
      <c r="O77" s="309"/>
      <c r="P77" s="325"/>
      <c r="Q77" s="325"/>
      <c r="R77" s="309"/>
      <c r="S77" s="309"/>
      <c r="T77" s="309"/>
      <c r="U77" s="309"/>
      <c r="V77" s="309"/>
      <c r="W77" s="309"/>
      <c r="X77" s="309" t="s">
        <v>60</v>
      </c>
      <c r="Y77" s="309">
        <v>1</v>
      </c>
      <c r="Z77" s="309">
        <v>320</v>
      </c>
      <c r="AA77" s="305">
        <f t="shared" si="1"/>
        <v>320</v>
      </c>
      <c r="AB77" s="309" t="s">
        <v>20</v>
      </c>
      <c r="AC77" s="309" t="s">
        <v>6185</v>
      </c>
    </row>
    <row r="78" spans="1:29" x14ac:dyDescent="0.25">
      <c r="A78" s="309">
        <v>75</v>
      </c>
      <c r="B78" s="309"/>
      <c r="C78" s="326"/>
      <c r="D78" s="325"/>
      <c r="E78" s="309"/>
      <c r="F78" s="309"/>
      <c r="G78" s="309"/>
      <c r="H78" s="309"/>
      <c r="I78" s="309"/>
      <c r="J78" s="309"/>
      <c r="K78" s="309"/>
      <c r="L78" s="325"/>
      <c r="M78" s="325"/>
      <c r="N78" s="309"/>
      <c r="O78" s="309"/>
      <c r="P78" s="325"/>
      <c r="Q78" s="325"/>
      <c r="R78" s="309"/>
      <c r="S78" s="309"/>
      <c r="T78" s="309"/>
      <c r="U78" s="309"/>
      <c r="V78" s="309"/>
      <c r="W78" s="309"/>
      <c r="X78" s="309" t="s">
        <v>60</v>
      </c>
      <c r="Y78" s="309">
        <v>1</v>
      </c>
      <c r="Z78" s="309">
        <v>320</v>
      </c>
      <c r="AA78" s="305">
        <f t="shared" si="1"/>
        <v>320</v>
      </c>
      <c r="AB78" s="309" t="s">
        <v>20</v>
      </c>
      <c r="AC78" s="309" t="s">
        <v>6185</v>
      </c>
    </row>
    <row r="79" spans="1:29" ht="36" x14ac:dyDescent="0.25">
      <c r="A79" s="309">
        <v>76</v>
      </c>
      <c r="B79" s="309" t="s">
        <v>3670</v>
      </c>
      <c r="C79" s="326" t="s">
        <v>3671</v>
      </c>
      <c r="D79" s="325"/>
      <c r="E79" s="309"/>
      <c r="F79" s="309"/>
      <c r="G79" s="309"/>
      <c r="H79" s="309"/>
      <c r="I79" s="309"/>
      <c r="J79" s="309"/>
      <c r="K79" s="309">
        <v>1</v>
      </c>
      <c r="L79" s="325" t="s">
        <v>3662</v>
      </c>
      <c r="M79" s="325">
        <v>1000</v>
      </c>
      <c r="N79" s="309"/>
      <c r="O79" s="309"/>
      <c r="P79" s="325"/>
      <c r="Q79" s="325"/>
      <c r="R79" s="309"/>
      <c r="S79" s="309"/>
      <c r="T79" s="309"/>
      <c r="U79" s="309"/>
      <c r="V79" s="309"/>
      <c r="W79" s="309"/>
      <c r="X79" s="309" t="s">
        <v>60</v>
      </c>
      <c r="Y79" s="309">
        <v>1</v>
      </c>
      <c r="Z79" s="309">
        <v>320</v>
      </c>
      <c r="AA79" s="305">
        <f t="shared" si="1"/>
        <v>320</v>
      </c>
      <c r="AB79" s="309" t="s">
        <v>20</v>
      </c>
      <c r="AC79" s="309" t="s">
        <v>6185</v>
      </c>
    </row>
    <row r="80" spans="1:29" x14ac:dyDescent="0.25">
      <c r="A80" s="309">
        <v>77</v>
      </c>
      <c r="B80" s="309"/>
      <c r="C80" s="326"/>
      <c r="D80" s="325"/>
      <c r="E80" s="309"/>
      <c r="F80" s="309"/>
      <c r="G80" s="309"/>
      <c r="H80" s="309"/>
      <c r="I80" s="309"/>
      <c r="J80" s="309"/>
      <c r="K80" s="309"/>
      <c r="L80" s="325"/>
      <c r="M80" s="325"/>
      <c r="N80" s="309"/>
      <c r="O80" s="309"/>
      <c r="P80" s="325"/>
      <c r="Q80" s="325"/>
      <c r="R80" s="309"/>
      <c r="S80" s="309"/>
      <c r="T80" s="309"/>
      <c r="U80" s="309"/>
      <c r="V80" s="309"/>
      <c r="W80" s="309"/>
      <c r="X80" s="309" t="s">
        <v>60</v>
      </c>
      <c r="Y80" s="309">
        <v>1</v>
      </c>
      <c r="Z80" s="309">
        <v>200</v>
      </c>
      <c r="AA80" s="305">
        <f t="shared" si="1"/>
        <v>200</v>
      </c>
      <c r="AB80" s="309" t="s">
        <v>20</v>
      </c>
      <c r="AC80" s="309" t="s">
        <v>6185</v>
      </c>
    </row>
    <row r="81" spans="1:29" x14ac:dyDescent="0.25">
      <c r="A81" s="309">
        <v>78</v>
      </c>
      <c r="B81" s="309"/>
      <c r="C81" s="326"/>
      <c r="D81" s="325"/>
      <c r="E81" s="309"/>
      <c r="F81" s="309"/>
      <c r="G81" s="309"/>
      <c r="H81" s="309"/>
      <c r="I81" s="309"/>
      <c r="J81" s="309"/>
      <c r="K81" s="309"/>
      <c r="L81" s="325"/>
      <c r="M81" s="325"/>
      <c r="N81" s="309"/>
      <c r="O81" s="309"/>
      <c r="P81" s="325"/>
      <c r="Q81" s="325"/>
      <c r="R81" s="309"/>
      <c r="S81" s="309"/>
      <c r="T81" s="309"/>
      <c r="U81" s="309"/>
      <c r="V81" s="309"/>
      <c r="W81" s="309"/>
      <c r="X81" s="309" t="s">
        <v>60</v>
      </c>
      <c r="Y81" s="309">
        <v>1</v>
      </c>
      <c r="Z81" s="309">
        <v>200</v>
      </c>
      <c r="AA81" s="305">
        <f t="shared" si="1"/>
        <v>200</v>
      </c>
      <c r="AB81" s="309" t="s">
        <v>20</v>
      </c>
      <c r="AC81" s="309" t="s">
        <v>6185</v>
      </c>
    </row>
    <row r="82" spans="1:29" ht="36" x14ac:dyDescent="0.25">
      <c r="A82" s="309">
        <v>79</v>
      </c>
      <c r="B82" s="309" t="s">
        <v>3672</v>
      </c>
      <c r="C82" s="326" t="s">
        <v>3673</v>
      </c>
      <c r="D82" s="325"/>
      <c r="E82" s="309"/>
      <c r="F82" s="309"/>
      <c r="G82" s="309"/>
      <c r="H82" s="309"/>
      <c r="I82" s="309"/>
      <c r="J82" s="309"/>
      <c r="K82" s="309">
        <v>1</v>
      </c>
      <c r="L82" s="325" t="s">
        <v>3674</v>
      </c>
      <c r="M82" s="325">
        <v>2000</v>
      </c>
      <c r="N82" s="309"/>
      <c r="O82" s="309"/>
      <c r="P82" s="325"/>
      <c r="Q82" s="325"/>
      <c r="R82" s="309"/>
      <c r="S82" s="309"/>
      <c r="T82" s="309"/>
      <c r="U82" s="309"/>
      <c r="V82" s="309"/>
      <c r="W82" s="309"/>
      <c r="X82" s="309" t="s">
        <v>60</v>
      </c>
      <c r="Y82" s="309">
        <v>1</v>
      </c>
      <c r="Z82" s="309">
        <v>500</v>
      </c>
      <c r="AA82" s="305">
        <f t="shared" si="1"/>
        <v>500</v>
      </c>
      <c r="AB82" s="309" t="s">
        <v>20</v>
      </c>
      <c r="AC82" s="309" t="s">
        <v>6185</v>
      </c>
    </row>
    <row r="83" spans="1:29" x14ac:dyDescent="0.25">
      <c r="A83" s="309">
        <v>80</v>
      </c>
      <c r="B83" s="309"/>
      <c r="C83" s="326"/>
      <c r="D83" s="325"/>
      <c r="E83" s="309"/>
      <c r="F83" s="309"/>
      <c r="G83" s="309"/>
      <c r="H83" s="309"/>
      <c r="I83" s="309"/>
      <c r="J83" s="309"/>
      <c r="K83" s="309"/>
      <c r="L83" s="325"/>
      <c r="M83" s="325"/>
      <c r="N83" s="309"/>
      <c r="O83" s="309"/>
      <c r="P83" s="325"/>
      <c r="Q83" s="325"/>
      <c r="R83" s="309"/>
      <c r="S83" s="309"/>
      <c r="T83" s="309"/>
      <c r="U83" s="309"/>
      <c r="V83" s="309"/>
      <c r="W83" s="309"/>
      <c r="X83" s="309" t="s">
        <v>60</v>
      </c>
      <c r="Y83" s="309">
        <v>1</v>
      </c>
      <c r="Z83" s="309">
        <v>20</v>
      </c>
      <c r="AA83" s="305">
        <f t="shared" si="1"/>
        <v>20</v>
      </c>
      <c r="AB83" s="309" t="s">
        <v>20</v>
      </c>
      <c r="AC83" s="309" t="s">
        <v>6185</v>
      </c>
    </row>
    <row r="84" spans="1:29" ht="36" x14ac:dyDescent="0.25">
      <c r="A84" s="309">
        <v>81</v>
      </c>
      <c r="B84" s="309" t="s">
        <v>3675</v>
      </c>
      <c r="C84" s="326" t="s">
        <v>3676</v>
      </c>
      <c r="D84" s="325"/>
      <c r="E84" s="309"/>
      <c r="F84" s="309"/>
      <c r="G84" s="309"/>
      <c r="H84" s="309"/>
      <c r="I84" s="309"/>
      <c r="J84" s="309"/>
      <c r="K84" s="309">
        <v>1</v>
      </c>
      <c r="L84" s="325">
        <v>500</v>
      </c>
      <c r="M84" s="325">
        <v>500</v>
      </c>
      <c r="N84" s="309"/>
      <c r="O84" s="309"/>
      <c r="P84" s="325"/>
      <c r="Q84" s="325"/>
      <c r="R84" s="309"/>
      <c r="S84" s="309"/>
      <c r="T84" s="309"/>
      <c r="U84" s="309"/>
      <c r="V84" s="309"/>
      <c r="W84" s="309"/>
      <c r="X84" s="309" t="s">
        <v>60</v>
      </c>
      <c r="Y84" s="309">
        <v>1</v>
      </c>
      <c r="Z84" s="309">
        <v>600</v>
      </c>
      <c r="AA84" s="305">
        <f t="shared" si="1"/>
        <v>600</v>
      </c>
      <c r="AB84" s="309" t="s">
        <v>20</v>
      </c>
      <c r="AC84" s="309" t="s">
        <v>6185</v>
      </c>
    </row>
    <row r="85" spans="1:29" x14ac:dyDescent="0.25">
      <c r="A85" s="309">
        <v>82</v>
      </c>
      <c r="B85" s="309"/>
      <c r="C85" s="326"/>
      <c r="D85" s="325"/>
      <c r="E85" s="309"/>
      <c r="F85" s="309"/>
      <c r="G85" s="309"/>
      <c r="H85" s="309"/>
      <c r="I85" s="309"/>
      <c r="J85" s="309"/>
      <c r="K85" s="309"/>
      <c r="L85" s="325"/>
      <c r="M85" s="325"/>
      <c r="N85" s="309"/>
      <c r="O85" s="309"/>
      <c r="P85" s="325"/>
      <c r="Q85" s="325"/>
      <c r="R85" s="309"/>
      <c r="S85" s="309"/>
      <c r="T85" s="309"/>
      <c r="U85" s="309"/>
      <c r="V85" s="309"/>
      <c r="W85" s="309"/>
      <c r="X85" s="309" t="s">
        <v>60</v>
      </c>
      <c r="Y85" s="309">
        <v>1</v>
      </c>
      <c r="Z85" s="309">
        <v>250</v>
      </c>
      <c r="AA85" s="305">
        <f t="shared" si="1"/>
        <v>250</v>
      </c>
      <c r="AB85" s="309" t="s">
        <v>20</v>
      </c>
      <c r="AC85" s="309" t="s">
        <v>6185</v>
      </c>
    </row>
    <row r="86" spans="1:29" ht="48" x14ac:dyDescent="0.25">
      <c r="A86" s="309">
        <v>83</v>
      </c>
      <c r="B86" s="309" t="s">
        <v>3677</v>
      </c>
      <c r="C86" s="326" t="s">
        <v>3678</v>
      </c>
      <c r="D86" s="325"/>
      <c r="E86" s="309"/>
      <c r="F86" s="309"/>
      <c r="G86" s="309"/>
      <c r="H86" s="309"/>
      <c r="I86" s="309"/>
      <c r="J86" s="309"/>
      <c r="K86" s="309">
        <v>1</v>
      </c>
      <c r="L86" s="325" t="s">
        <v>3679</v>
      </c>
      <c r="M86" s="325">
        <v>1990</v>
      </c>
      <c r="N86" s="309"/>
      <c r="O86" s="309"/>
      <c r="P86" s="325"/>
      <c r="Q86" s="325"/>
      <c r="R86" s="309"/>
      <c r="S86" s="309"/>
      <c r="T86" s="309"/>
      <c r="U86" s="309"/>
      <c r="V86" s="309"/>
      <c r="W86" s="309"/>
      <c r="X86" s="309"/>
      <c r="Y86" s="309"/>
      <c r="Z86" s="309"/>
      <c r="AA86" s="305"/>
      <c r="AB86" s="309" t="s">
        <v>20</v>
      </c>
      <c r="AC86" s="309" t="s">
        <v>6185</v>
      </c>
    </row>
    <row r="87" spans="1:29" x14ac:dyDescent="0.25">
      <c r="A87" s="309">
        <v>84</v>
      </c>
      <c r="B87" s="309"/>
      <c r="C87" s="326"/>
      <c r="D87" s="325"/>
      <c r="E87" s="309"/>
      <c r="F87" s="309"/>
      <c r="G87" s="309"/>
      <c r="H87" s="309"/>
      <c r="I87" s="309"/>
      <c r="J87" s="309"/>
      <c r="K87" s="309"/>
      <c r="L87" s="325"/>
      <c r="M87" s="325"/>
      <c r="N87" s="309"/>
      <c r="O87" s="309"/>
      <c r="P87" s="325"/>
      <c r="Q87" s="325"/>
      <c r="R87" s="309"/>
      <c r="S87" s="309"/>
      <c r="T87" s="309"/>
      <c r="U87" s="309"/>
      <c r="V87" s="309"/>
      <c r="W87" s="309"/>
      <c r="X87" s="309"/>
      <c r="Y87" s="309"/>
      <c r="Z87" s="309"/>
      <c r="AA87" s="305"/>
      <c r="AB87" s="309" t="s">
        <v>20</v>
      </c>
      <c r="AC87" s="309" t="s">
        <v>6185</v>
      </c>
    </row>
    <row r="88" spans="1:29" ht="36" x14ac:dyDescent="0.25">
      <c r="A88" s="309">
        <v>85</v>
      </c>
      <c r="B88" s="309" t="s">
        <v>3680</v>
      </c>
      <c r="C88" s="326" t="s">
        <v>3681</v>
      </c>
      <c r="D88" s="325"/>
      <c r="E88" s="309"/>
      <c r="F88" s="309"/>
      <c r="G88" s="309"/>
      <c r="H88" s="309"/>
      <c r="I88" s="309"/>
      <c r="J88" s="309"/>
      <c r="K88" s="309">
        <v>1</v>
      </c>
      <c r="L88" s="325">
        <v>500</v>
      </c>
      <c r="M88" s="325">
        <v>500</v>
      </c>
      <c r="N88" s="309"/>
      <c r="O88" s="309"/>
      <c r="P88" s="325"/>
      <c r="Q88" s="325"/>
      <c r="R88" s="309"/>
      <c r="S88" s="309"/>
      <c r="T88" s="309"/>
      <c r="U88" s="309"/>
      <c r="V88" s="309"/>
      <c r="W88" s="309"/>
      <c r="X88" s="309" t="s">
        <v>60</v>
      </c>
      <c r="Y88" s="309">
        <v>1</v>
      </c>
      <c r="Z88" s="309">
        <v>500</v>
      </c>
      <c r="AA88" s="305">
        <f t="shared" si="1"/>
        <v>500</v>
      </c>
      <c r="AB88" s="309" t="s">
        <v>20</v>
      </c>
      <c r="AC88" s="309" t="s">
        <v>6185</v>
      </c>
    </row>
    <row r="89" spans="1:29" x14ac:dyDescent="0.25">
      <c r="A89" s="309">
        <v>86</v>
      </c>
      <c r="B89" s="309"/>
      <c r="C89" s="326"/>
      <c r="D89" s="325"/>
      <c r="E89" s="309"/>
      <c r="F89" s="309"/>
      <c r="G89" s="309"/>
      <c r="H89" s="309"/>
      <c r="I89" s="309"/>
      <c r="J89" s="309"/>
      <c r="K89" s="309"/>
      <c r="L89" s="325"/>
      <c r="M89" s="325"/>
      <c r="N89" s="309"/>
      <c r="O89" s="309"/>
      <c r="P89" s="325"/>
      <c r="Q89" s="325"/>
      <c r="R89" s="309"/>
      <c r="S89" s="309"/>
      <c r="T89" s="309"/>
      <c r="U89" s="309"/>
      <c r="V89" s="309"/>
      <c r="W89" s="309"/>
      <c r="X89" s="309" t="s">
        <v>60</v>
      </c>
      <c r="Y89" s="309">
        <v>1</v>
      </c>
      <c r="Z89" s="309">
        <v>285</v>
      </c>
      <c r="AA89" s="305">
        <f t="shared" si="1"/>
        <v>285</v>
      </c>
      <c r="AB89" s="309" t="s">
        <v>20</v>
      </c>
      <c r="AC89" s="309" t="s">
        <v>6185</v>
      </c>
    </row>
    <row r="90" spans="1:29" x14ac:dyDescent="0.25">
      <c r="A90" s="309">
        <v>87</v>
      </c>
      <c r="B90" s="309"/>
      <c r="C90" s="326"/>
      <c r="D90" s="325"/>
      <c r="E90" s="309"/>
      <c r="F90" s="309"/>
      <c r="G90" s="309"/>
      <c r="H90" s="309"/>
      <c r="I90" s="309"/>
      <c r="J90" s="309"/>
      <c r="K90" s="309"/>
      <c r="L90" s="325"/>
      <c r="M90" s="325"/>
      <c r="N90" s="309"/>
      <c r="O90" s="309"/>
      <c r="P90" s="325"/>
      <c r="Q90" s="325"/>
      <c r="R90" s="309"/>
      <c r="S90" s="309"/>
      <c r="T90" s="309"/>
      <c r="U90" s="309"/>
      <c r="V90" s="309"/>
      <c r="W90" s="309"/>
      <c r="X90" s="309" t="s">
        <v>60</v>
      </c>
      <c r="Y90" s="309">
        <v>1</v>
      </c>
      <c r="Z90" s="309">
        <v>7.5</v>
      </c>
      <c r="AA90" s="305">
        <f t="shared" si="1"/>
        <v>7.5</v>
      </c>
      <c r="AB90" s="309" t="s">
        <v>20</v>
      </c>
      <c r="AC90" s="309" t="s">
        <v>6185</v>
      </c>
    </row>
    <row r="91" spans="1:29" ht="36" x14ac:dyDescent="0.25">
      <c r="A91" s="309">
        <v>88</v>
      </c>
      <c r="B91" s="309" t="s">
        <v>3682</v>
      </c>
      <c r="C91" s="326" t="s">
        <v>3683</v>
      </c>
      <c r="D91" s="325"/>
      <c r="E91" s="309"/>
      <c r="F91" s="309"/>
      <c r="G91" s="309"/>
      <c r="H91" s="309"/>
      <c r="I91" s="309"/>
      <c r="J91" s="309"/>
      <c r="K91" s="309">
        <v>1</v>
      </c>
      <c r="L91" s="325">
        <v>630</v>
      </c>
      <c r="M91" s="325">
        <v>630</v>
      </c>
      <c r="N91" s="309"/>
      <c r="O91" s="309"/>
      <c r="P91" s="325"/>
      <c r="Q91" s="325"/>
      <c r="R91" s="309"/>
      <c r="S91" s="309"/>
      <c r="T91" s="309"/>
      <c r="U91" s="309"/>
      <c r="V91" s="309"/>
      <c r="W91" s="309"/>
      <c r="X91" s="309" t="s">
        <v>60</v>
      </c>
      <c r="Y91" s="309">
        <v>1</v>
      </c>
      <c r="Z91" s="309">
        <v>200</v>
      </c>
      <c r="AA91" s="305">
        <f t="shared" si="1"/>
        <v>200</v>
      </c>
      <c r="AB91" s="309" t="s">
        <v>20</v>
      </c>
      <c r="AC91" s="309" t="s">
        <v>6185</v>
      </c>
    </row>
    <row r="92" spans="1:29" x14ac:dyDescent="0.25">
      <c r="A92" s="309">
        <v>89</v>
      </c>
      <c r="B92" s="309"/>
      <c r="C92" s="326"/>
      <c r="D92" s="325"/>
      <c r="E92" s="309"/>
      <c r="F92" s="309"/>
      <c r="G92" s="309"/>
      <c r="H92" s="309"/>
      <c r="I92" s="309"/>
      <c r="J92" s="309"/>
      <c r="K92" s="309"/>
      <c r="L92" s="325"/>
      <c r="M92" s="325"/>
      <c r="N92" s="309"/>
      <c r="O92" s="309"/>
      <c r="P92" s="325"/>
      <c r="Q92" s="325"/>
      <c r="R92" s="309"/>
      <c r="S92" s="309"/>
      <c r="T92" s="309"/>
      <c r="U92" s="309"/>
      <c r="V92" s="309"/>
      <c r="W92" s="309"/>
      <c r="X92" s="309" t="s">
        <v>60</v>
      </c>
      <c r="Y92" s="309">
        <v>1</v>
      </c>
      <c r="Z92" s="309">
        <v>200</v>
      </c>
      <c r="AA92" s="305">
        <f t="shared" si="1"/>
        <v>200</v>
      </c>
      <c r="AB92" s="309" t="s">
        <v>20</v>
      </c>
      <c r="AC92" s="309" t="s">
        <v>6185</v>
      </c>
    </row>
    <row r="93" spans="1:29" ht="24" x14ac:dyDescent="0.25">
      <c r="A93" s="309">
        <v>90</v>
      </c>
      <c r="B93" s="309" t="s">
        <v>3684</v>
      </c>
      <c r="C93" s="326" t="s">
        <v>3685</v>
      </c>
      <c r="D93" s="325"/>
      <c r="E93" s="309"/>
      <c r="F93" s="309"/>
      <c r="G93" s="309"/>
      <c r="H93" s="309"/>
      <c r="I93" s="309"/>
      <c r="J93" s="309"/>
      <c r="K93" s="309">
        <v>1</v>
      </c>
      <c r="L93" s="325">
        <v>630</v>
      </c>
      <c r="M93" s="325">
        <v>630</v>
      </c>
      <c r="N93" s="309"/>
      <c r="O93" s="309"/>
      <c r="P93" s="325"/>
      <c r="Q93" s="325"/>
      <c r="R93" s="309"/>
      <c r="S93" s="309"/>
      <c r="T93" s="309"/>
      <c r="U93" s="309"/>
      <c r="V93" s="309">
        <v>1</v>
      </c>
      <c r="W93" s="309"/>
      <c r="X93" s="309"/>
      <c r="Y93" s="309"/>
      <c r="Z93" s="309"/>
      <c r="AA93" s="305"/>
      <c r="AB93" s="309" t="s">
        <v>20</v>
      </c>
      <c r="AC93" s="309" t="s">
        <v>6185</v>
      </c>
    </row>
    <row r="94" spans="1:29" ht="48" x14ac:dyDescent="0.25">
      <c r="A94" s="309">
        <v>91</v>
      </c>
      <c r="B94" s="309" t="s">
        <v>3686</v>
      </c>
      <c r="C94" s="326" t="s">
        <v>3687</v>
      </c>
      <c r="D94" s="325"/>
      <c r="E94" s="309"/>
      <c r="F94" s="309"/>
      <c r="G94" s="309"/>
      <c r="H94" s="309"/>
      <c r="I94" s="309"/>
      <c r="J94" s="309"/>
      <c r="K94" s="309">
        <v>1</v>
      </c>
      <c r="L94" s="325">
        <v>400</v>
      </c>
      <c r="M94" s="325">
        <v>400</v>
      </c>
      <c r="N94" s="309"/>
      <c r="O94" s="309"/>
      <c r="P94" s="325"/>
      <c r="Q94" s="325"/>
      <c r="R94" s="309"/>
      <c r="S94" s="309"/>
      <c r="T94" s="309"/>
      <c r="U94" s="309"/>
      <c r="V94" s="309"/>
      <c r="W94" s="309"/>
      <c r="X94" s="309" t="s">
        <v>60</v>
      </c>
      <c r="Y94" s="309">
        <v>1</v>
      </c>
      <c r="Z94" s="309">
        <v>100</v>
      </c>
      <c r="AA94" s="305">
        <f t="shared" si="1"/>
        <v>100</v>
      </c>
      <c r="AB94" s="309" t="s">
        <v>20</v>
      </c>
      <c r="AC94" s="309" t="s">
        <v>6185</v>
      </c>
    </row>
    <row r="95" spans="1:29" ht="36" x14ac:dyDescent="0.25">
      <c r="A95" s="309">
        <v>92</v>
      </c>
      <c r="B95" s="309" t="s">
        <v>3688</v>
      </c>
      <c r="C95" s="326" t="s">
        <v>3689</v>
      </c>
      <c r="D95" s="325"/>
      <c r="E95" s="309"/>
      <c r="F95" s="309"/>
      <c r="G95" s="309"/>
      <c r="H95" s="309"/>
      <c r="I95" s="309"/>
      <c r="J95" s="309"/>
      <c r="K95" s="309">
        <v>1</v>
      </c>
      <c r="L95" s="325">
        <v>400</v>
      </c>
      <c r="M95" s="325">
        <v>400</v>
      </c>
      <c r="N95" s="309"/>
      <c r="O95" s="309"/>
      <c r="P95" s="325"/>
      <c r="Q95" s="325"/>
      <c r="R95" s="309"/>
      <c r="S95" s="309"/>
      <c r="T95" s="309"/>
      <c r="U95" s="309"/>
      <c r="V95" s="309"/>
      <c r="W95" s="309"/>
      <c r="X95" s="309" t="s">
        <v>60</v>
      </c>
      <c r="Y95" s="309">
        <v>1</v>
      </c>
      <c r="Z95" s="309">
        <v>160</v>
      </c>
      <c r="AA95" s="305">
        <f t="shared" si="1"/>
        <v>160</v>
      </c>
      <c r="AB95" s="309" t="s">
        <v>20</v>
      </c>
      <c r="AC95" s="309" t="s">
        <v>6185</v>
      </c>
    </row>
    <row r="96" spans="1:29" x14ac:dyDescent="0.25">
      <c r="A96" s="309">
        <v>93</v>
      </c>
      <c r="B96" s="309"/>
      <c r="C96" s="326"/>
      <c r="D96" s="325"/>
      <c r="E96" s="309"/>
      <c r="F96" s="309"/>
      <c r="G96" s="309"/>
      <c r="H96" s="309"/>
      <c r="I96" s="309"/>
      <c r="J96" s="309"/>
      <c r="K96" s="309"/>
      <c r="L96" s="325"/>
      <c r="M96" s="325"/>
      <c r="N96" s="309"/>
      <c r="O96" s="309"/>
      <c r="P96" s="325"/>
      <c r="Q96" s="325"/>
      <c r="R96" s="309"/>
      <c r="S96" s="309"/>
      <c r="T96" s="309"/>
      <c r="U96" s="309"/>
      <c r="V96" s="309"/>
      <c r="W96" s="309"/>
      <c r="X96" s="309" t="s">
        <v>60</v>
      </c>
      <c r="Y96" s="309">
        <v>1</v>
      </c>
      <c r="Z96" s="309">
        <v>82.5</v>
      </c>
      <c r="AA96" s="305">
        <f t="shared" si="1"/>
        <v>82.5</v>
      </c>
      <c r="AB96" s="309" t="s">
        <v>20</v>
      </c>
      <c r="AC96" s="309" t="s">
        <v>6185</v>
      </c>
    </row>
    <row r="97" spans="1:29" ht="36" x14ac:dyDescent="0.25">
      <c r="A97" s="309">
        <v>94</v>
      </c>
      <c r="B97" s="309" t="s">
        <v>3690</v>
      </c>
      <c r="C97" s="326" t="s">
        <v>3691</v>
      </c>
      <c r="D97" s="325"/>
      <c r="E97" s="309"/>
      <c r="F97" s="309"/>
      <c r="G97" s="309"/>
      <c r="H97" s="309"/>
      <c r="I97" s="309"/>
      <c r="J97" s="309"/>
      <c r="K97" s="309">
        <v>1</v>
      </c>
      <c r="L97" s="325">
        <v>500</v>
      </c>
      <c r="M97" s="325">
        <v>500</v>
      </c>
      <c r="N97" s="309"/>
      <c r="O97" s="309"/>
      <c r="P97" s="325"/>
      <c r="Q97" s="325"/>
      <c r="R97" s="309"/>
      <c r="S97" s="309"/>
      <c r="T97" s="309"/>
      <c r="U97" s="309"/>
      <c r="V97" s="309"/>
      <c r="W97" s="309"/>
      <c r="X97" s="309" t="s">
        <v>60</v>
      </c>
      <c r="Y97" s="309">
        <v>1</v>
      </c>
      <c r="Z97" s="309">
        <v>250</v>
      </c>
      <c r="AA97" s="305">
        <f t="shared" si="1"/>
        <v>250</v>
      </c>
      <c r="AB97" s="309" t="s">
        <v>20</v>
      </c>
      <c r="AC97" s="309" t="s">
        <v>6185</v>
      </c>
    </row>
    <row r="98" spans="1:29" ht="36" x14ac:dyDescent="0.25">
      <c r="A98" s="309">
        <v>95</v>
      </c>
      <c r="B98" s="309" t="s">
        <v>3692</v>
      </c>
      <c r="C98" s="326" t="s">
        <v>3693</v>
      </c>
      <c r="D98" s="325"/>
      <c r="E98" s="309"/>
      <c r="F98" s="309"/>
      <c r="G98" s="309"/>
      <c r="H98" s="309"/>
      <c r="I98" s="309"/>
      <c r="J98" s="309"/>
      <c r="K98" s="309">
        <v>1</v>
      </c>
      <c r="L98" s="325">
        <v>250</v>
      </c>
      <c r="M98" s="325">
        <v>250</v>
      </c>
      <c r="N98" s="309"/>
      <c r="O98" s="309"/>
      <c r="P98" s="325"/>
      <c r="Q98" s="325"/>
      <c r="R98" s="309"/>
      <c r="S98" s="309"/>
      <c r="T98" s="309"/>
      <c r="U98" s="309"/>
      <c r="V98" s="309"/>
      <c r="W98" s="309"/>
      <c r="X98" s="309" t="s">
        <v>60</v>
      </c>
      <c r="Y98" s="309">
        <v>1</v>
      </c>
      <c r="Z98" s="309">
        <v>250</v>
      </c>
      <c r="AA98" s="305">
        <f t="shared" si="1"/>
        <v>250</v>
      </c>
      <c r="AB98" s="309" t="s">
        <v>20</v>
      </c>
      <c r="AC98" s="309" t="s">
        <v>6185</v>
      </c>
    </row>
    <row r="99" spans="1:29" x14ac:dyDescent="0.25">
      <c r="A99" s="309">
        <v>96</v>
      </c>
      <c r="B99" s="309"/>
      <c r="C99" s="326"/>
      <c r="D99" s="325"/>
      <c r="E99" s="309"/>
      <c r="F99" s="309"/>
      <c r="G99" s="309"/>
      <c r="H99" s="309"/>
      <c r="I99" s="309"/>
      <c r="J99" s="309"/>
      <c r="K99" s="309"/>
      <c r="L99" s="325"/>
      <c r="M99" s="325"/>
      <c r="N99" s="309"/>
      <c r="O99" s="309"/>
      <c r="P99" s="325"/>
      <c r="Q99" s="325"/>
      <c r="R99" s="309"/>
      <c r="S99" s="309"/>
      <c r="T99" s="309"/>
      <c r="U99" s="309"/>
      <c r="V99" s="309"/>
      <c r="W99" s="309"/>
      <c r="X99" s="309" t="s">
        <v>60</v>
      </c>
      <c r="Y99" s="309">
        <v>1</v>
      </c>
      <c r="Z99" s="309">
        <v>125</v>
      </c>
      <c r="AA99" s="305">
        <f t="shared" si="1"/>
        <v>125</v>
      </c>
      <c r="AB99" s="309" t="s">
        <v>20</v>
      </c>
      <c r="AC99" s="309" t="s">
        <v>6185</v>
      </c>
    </row>
    <row r="100" spans="1:29" ht="36" x14ac:dyDescent="0.25">
      <c r="A100" s="309">
        <v>97</v>
      </c>
      <c r="B100" s="309" t="s">
        <v>3694</v>
      </c>
      <c r="C100" s="326" t="s">
        <v>3695</v>
      </c>
      <c r="D100" s="325"/>
      <c r="E100" s="309"/>
      <c r="F100" s="309"/>
      <c r="G100" s="309"/>
      <c r="H100" s="309"/>
      <c r="I100" s="309"/>
      <c r="J100" s="309"/>
      <c r="K100" s="309">
        <v>1</v>
      </c>
      <c r="L100" s="325">
        <v>750</v>
      </c>
      <c r="M100" s="325">
        <v>750</v>
      </c>
      <c r="N100" s="309"/>
      <c r="O100" s="309"/>
      <c r="P100" s="325"/>
      <c r="Q100" s="325"/>
      <c r="R100" s="309"/>
      <c r="S100" s="309"/>
      <c r="T100" s="309"/>
      <c r="U100" s="309"/>
      <c r="V100" s="309"/>
      <c r="W100" s="309"/>
      <c r="X100" s="309"/>
      <c r="Y100" s="308"/>
      <c r="Z100" s="308"/>
      <c r="AA100" s="305"/>
      <c r="AB100" s="309" t="s">
        <v>20</v>
      </c>
      <c r="AC100" s="309" t="s">
        <v>6185</v>
      </c>
    </row>
    <row r="101" spans="1:29" ht="36" x14ac:dyDescent="0.25">
      <c r="A101" s="309">
        <v>98</v>
      </c>
      <c r="B101" s="309" t="s">
        <v>3696</v>
      </c>
      <c r="C101" s="326" t="s">
        <v>3697</v>
      </c>
      <c r="D101" s="325"/>
      <c r="E101" s="309"/>
      <c r="F101" s="309"/>
      <c r="G101" s="309"/>
      <c r="H101" s="309"/>
      <c r="I101" s="309"/>
      <c r="J101" s="309"/>
      <c r="K101" s="309">
        <v>1</v>
      </c>
      <c r="L101" s="325">
        <v>750</v>
      </c>
      <c r="M101" s="325">
        <v>750</v>
      </c>
      <c r="N101" s="309"/>
      <c r="O101" s="309"/>
      <c r="P101" s="325"/>
      <c r="Q101" s="325"/>
      <c r="R101" s="309"/>
      <c r="S101" s="309"/>
      <c r="T101" s="309"/>
      <c r="U101" s="309"/>
      <c r="V101" s="309"/>
      <c r="W101" s="309"/>
      <c r="X101" s="309" t="s">
        <v>60</v>
      </c>
      <c r="Y101" s="309">
        <v>1</v>
      </c>
      <c r="Z101" s="309">
        <v>625</v>
      </c>
      <c r="AA101" s="305">
        <f t="shared" si="1"/>
        <v>625</v>
      </c>
      <c r="AB101" s="309" t="s">
        <v>20</v>
      </c>
      <c r="AC101" s="309" t="s">
        <v>6185</v>
      </c>
    </row>
    <row r="102" spans="1:29" x14ac:dyDescent="0.25">
      <c r="A102" s="309">
        <v>99</v>
      </c>
      <c r="B102" s="309"/>
      <c r="C102" s="326"/>
      <c r="D102" s="325"/>
      <c r="E102" s="309"/>
      <c r="F102" s="309"/>
      <c r="G102" s="309"/>
      <c r="H102" s="309"/>
      <c r="I102" s="309"/>
      <c r="J102" s="309"/>
      <c r="K102" s="309"/>
      <c r="L102" s="325"/>
      <c r="M102" s="325"/>
      <c r="N102" s="309"/>
      <c r="O102" s="309"/>
      <c r="P102" s="325"/>
      <c r="Q102" s="325"/>
      <c r="R102" s="309"/>
      <c r="S102" s="309"/>
      <c r="T102" s="309"/>
      <c r="U102" s="309"/>
      <c r="V102" s="309"/>
      <c r="W102" s="309"/>
      <c r="X102" s="309" t="s">
        <v>60</v>
      </c>
      <c r="Y102" s="309">
        <v>1</v>
      </c>
      <c r="Z102" s="309">
        <v>250</v>
      </c>
      <c r="AA102" s="305">
        <f t="shared" si="1"/>
        <v>250</v>
      </c>
      <c r="AB102" s="309" t="s">
        <v>20</v>
      </c>
      <c r="AC102" s="309" t="s">
        <v>6185</v>
      </c>
    </row>
    <row r="103" spans="1:29" ht="36" x14ac:dyDescent="0.25">
      <c r="A103" s="309">
        <v>100</v>
      </c>
      <c r="B103" s="309" t="s">
        <v>3698</v>
      </c>
      <c r="C103" s="326" t="s">
        <v>3699</v>
      </c>
      <c r="D103" s="325"/>
      <c r="E103" s="309"/>
      <c r="F103" s="309"/>
      <c r="G103" s="309"/>
      <c r="H103" s="309"/>
      <c r="I103" s="309"/>
      <c r="J103" s="309"/>
      <c r="K103" s="309">
        <v>1</v>
      </c>
      <c r="L103" s="325">
        <v>500</v>
      </c>
      <c r="M103" s="325">
        <v>500</v>
      </c>
      <c r="N103" s="309"/>
      <c r="O103" s="309"/>
      <c r="P103" s="325"/>
      <c r="Q103" s="325"/>
      <c r="R103" s="309"/>
      <c r="S103" s="309"/>
      <c r="T103" s="309"/>
      <c r="U103" s="309"/>
      <c r="V103" s="309"/>
      <c r="W103" s="309"/>
      <c r="X103" s="309" t="s">
        <v>60</v>
      </c>
      <c r="Y103" s="309">
        <v>1</v>
      </c>
      <c r="Z103" s="309">
        <v>320</v>
      </c>
      <c r="AA103" s="305">
        <f t="shared" si="1"/>
        <v>320</v>
      </c>
      <c r="AB103" s="309" t="s">
        <v>20</v>
      </c>
      <c r="AC103" s="309" t="s">
        <v>6185</v>
      </c>
    </row>
    <row r="104" spans="1:29" x14ac:dyDescent="0.25">
      <c r="A104" s="309">
        <v>101</v>
      </c>
      <c r="B104" s="309"/>
      <c r="C104" s="326"/>
      <c r="D104" s="325"/>
      <c r="E104" s="309"/>
      <c r="F104" s="309"/>
      <c r="G104" s="309"/>
      <c r="H104" s="309"/>
      <c r="I104" s="309"/>
      <c r="J104" s="309"/>
      <c r="K104" s="309"/>
      <c r="L104" s="325"/>
      <c r="M104" s="325"/>
      <c r="N104" s="309"/>
      <c r="O104" s="309"/>
      <c r="P104" s="325"/>
      <c r="Q104" s="325"/>
      <c r="R104" s="309"/>
      <c r="S104" s="309"/>
      <c r="T104" s="309"/>
      <c r="U104" s="309"/>
      <c r="V104" s="309"/>
      <c r="W104" s="309"/>
      <c r="X104" s="309" t="s">
        <v>60</v>
      </c>
      <c r="Y104" s="309">
        <v>1</v>
      </c>
      <c r="Z104" s="309">
        <v>250</v>
      </c>
      <c r="AA104" s="305">
        <f t="shared" si="1"/>
        <v>250</v>
      </c>
      <c r="AB104" s="309" t="s">
        <v>20</v>
      </c>
      <c r="AC104" s="309" t="s">
        <v>6185</v>
      </c>
    </row>
    <row r="105" spans="1:29" ht="60" x14ac:dyDescent="0.25">
      <c r="A105" s="309">
        <v>102</v>
      </c>
      <c r="B105" s="309" t="s">
        <v>3700</v>
      </c>
      <c r="C105" s="326" t="s">
        <v>3701</v>
      </c>
      <c r="D105" s="325"/>
      <c r="E105" s="309"/>
      <c r="F105" s="309"/>
      <c r="G105" s="309"/>
      <c r="H105" s="309"/>
      <c r="I105" s="309"/>
      <c r="J105" s="309"/>
      <c r="K105" s="309">
        <v>1</v>
      </c>
      <c r="L105" s="325">
        <v>630</v>
      </c>
      <c r="M105" s="325">
        <v>630</v>
      </c>
      <c r="N105" s="309"/>
      <c r="O105" s="309"/>
      <c r="P105" s="325"/>
      <c r="Q105" s="325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5"/>
      <c r="AB105" s="309" t="s">
        <v>20</v>
      </c>
      <c r="AC105" s="309" t="s">
        <v>6185</v>
      </c>
    </row>
    <row r="106" spans="1:29" ht="36" x14ac:dyDescent="0.25">
      <c r="A106" s="309">
        <v>103</v>
      </c>
      <c r="B106" s="309" t="s">
        <v>3702</v>
      </c>
      <c r="C106" s="326" t="s">
        <v>3703</v>
      </c>
      <c r="D106" s="325"/>
      <c r="E106" s="309"/>
      <c r="F106" s="309"/>
      <c r="G106" s="309"/>
      <c r="H106" s="309"/>
      <c r="I106" s="309"/>
      <c r="J106" s="309"/>
      <c r="K106" s="309">
        <v>1</v>
      </c>
      <c r="L106" s="325">
        <v>400</v>
      </c>
      <c r="M106" s="325">
        <v>400</v>
      </c>
      <c r="N106" s="309"/>
      <c r="O106" s="309"/>
      <c r="P106" s="325"/>
      <c r="Q106" s="325"/>
      <c r="R106" s="309"/>
      <c r="S106" s="309"/>
      <c r="T106" s="309"/>
      <c r="U106" s="309"/>
      <c r="V106" s="309">
        <v>1</v>
      </c>
      <c r="W106" s="309"/>
      <c r="X106" s="309" t="s">
        <v>60</v>
      </c>
      <c r="Y106" s="309">
        <v>1</v>
      </c>
      <c r="Z106" s="309">
        <v>320</v>
      </c>
      <c r="AA106" s="305">
        <f t="shared" si="1"/>
        <v>320</v>
      </c>
      <c r="AB106" s="309" t="s">
        <v>20</v>
      </c>
      <c r="AC106" s="309" t="s">
        <v>6185</v>
      </c>
    </row>
    <row r="107" spans="1:29" ht="36" x14ac:dyDescent="0.25">
      <c r="A107" s="309">
        <v>104</v>
      </c>
      <c r="B107" s="309" t="s">
        <v>3704</v>
      </c>
      <c r="C107" s="326" t="s">
        <v>3705</v>
      </c>
      <c r="D107" s="325"/>
      <c r="E107" s="309"/>
      <c r="F107" s="309"/>
      <c r="G107" s="309"/>
      <c r="H107" s="309"/>
      <c r="I107" s="309"/>
      <c r="J107" s="309"/>
      <c r="K107" s="309">
        <v>1</v>
      </c>
      <c r="L107" s="325">
        <v>250</v>
      </c>
      <c r="M107" s="325">
        <v>250</v>
      </c>
      <c r="N107" s="309"/>
      <c r="O107" s="309"/>
      <c r="P107" s="325"/>
      <c r="Q107" s="325"/>
      <c r="R107" s="309"/>
      <c r="S107" s="309"/>
      <c r="T107" s="309"/>
      <c r="U107" s="309"/>
      <c r="V107" s="309"/>
      <c r="W107" s="309"/>
      <c r="X107" s="309" t="s">
        <v>60</v>
      </c>
      <c r="Y107" s="309">
        <v>1</v>
      </c>
      <c r="Z107" s="309">
        <v>320</v>
      </c>
      <c r="AA107" s="305">
        <f t="shared" si="1"/>
        <v>320</v>
      </c>
      <c r="AB107" s="309" t="s">
        <v>20</v>
      </c>
      <c r="AC107" s="309" t="s">
        <v>6185</v>
      </c>
    </row>
    <row r="108" spans="1:29" x14ac:dyDescent="0.25">
      <c r="A108" s="309">
        <v>105</v>
      </c>
      <c r="B108" s="309"/>
      <c r="C108" s="326"/>
      <c r="D108" s="325"/>
      <c r="E108" s="309"/>
      <c r="F108" s="309"/>
      <c r="G108" s="309"/>
      <c r="H108" s="309"/>
      <c r="I108" s="309"/>
      <c r="J108" s="309"/>
      <c r="K108" s="309"/>
      <c r="L108" s="325"/>
      <c r="M108" s="325"/>
      <c r="N108" s="309"/>
      <c r="O108" s="309"/>
      <c r="P108" s="325"/>
      <c r="Q108" s="325"/>
      <c r="R108" s="309"/>
      <c r="S108" s="309"/>
      <c r="T108" s="309"/>
      <c r="U108" s="309"/>
      <c r="V108" s="309"/>
      <c r="W108" s="309"/>
      <c r="X108" s="309" t="s">
        <v>60</v>
      </c>
      <c r="Y108" s="309">
        <v>1</v>
      </c>
      <c r="Z108" s="309">
        <v>140</v>
      </c>
      <c r="AA108" s="305">
        <f t="shared" si="1"/>
        <v>140</v>
      </c>
      <c r="AB108" s="309" t="s">
        <v>20</v>
      </c>
      <c r="AC108" s="309" t="s">
        <v>6185</v>
      </c>
    </row>
    <row r="109" spans="1:29" x14ac:dyDescent="0.25">
      <c r="A109" s="309">
        <v>106</v>
      </c>
      <c r="B109" s="309"/>
      <c r="C109" s="326"/>
      <c r="D109" s="325"/>
      <c r="E109" s="309"/>
      <c r="F109" s="309"/>
      <c r="G109" s="309"/>
      <c r="H109" s="309"/>
      <c r="I109" s="309"/>
      <c r="J109" s="309"/>
      <c r="K109" s="309"/>
      <c r="L109" s="325"/>
      <c r="M109" s="325"/>
      <c r="N109" s="309"/>
      <c r="O109" s="309"/>
      <c r="P109" s="325"/>
      <c r="Q109" s="325"/>
      <c r="R109" s="309"/>
      <c r="S109" s="309"/>
      <c r="T109" s="309"/>
      <c r="U109" s="309"/>
      <c r="V109" s="309"/>
      <c r="W109" s="309"/>
      <c r="X109" s="309" t="s">
        <v>60</v>
      </c>
      <c r="Y109" s="309">
        <v>1</v>
      </c>
      <c r="Z109" s="309">
        <v>62.5</v>
      </c>
      <c r="AA109" s="305">
        <f t="shared" si="1"/>
        <v>62.5</v>
      </c>
      <c r="AB109" s="309" t="s">
        <v>20</v>
      </c>
      <c r="AC109" s="309" t="s">
        <v>6185</v>
      </c>
    </row>
    <row r="110" spans="1:29" ht="60" x14ac:dyDescent="0.25">
      <c r="A110" s="309">
        <v>107</v>
      </c>
      <c r="B110" s="309" t="s">
        <v>3706</v>
      </c>
      <c r="C110" s="326" t="s">
        <v>3707</v>
      </c>
      <c r="D110" s="325"/>
      <c r="E110" s="309"/>
      <c r="F110" s="309"/>
      <c r="G110" s="309"/>
      <c r="H110" s="309"/>
      <c r="I110" s="309"/>
      <c r="J110" s="309"/>
      <c r="K110" s="309">
        <v>1</v>
      </c>
      <c r="L110" s="325">
        <v>750</v>
      </c>
      <c r="M110" s="325">
        <v>750</v>
      </c>
      <c r="N110" s="309"/>
      <c r="O110" s="309"/>
      <c r="P110" s="325"/>
      <c r="Q110" s="325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5"/>
      <c r="AB110" s="309" t="s">
        <v>20</v>
      </c>
      <c r="AC110" s="309" t="s">
        <v>6185</v>
      </c>
    </row>
    <row r="111" spans="1:29" ht="36" x14ac:dyDescent="0.25">
      <c r="A111" s="309">
        <v>108</v>
      </c>
      <c r="B111" s="309" t="s">
        <v>3708</v>
      </c>
      <c r="C111" s="326" t="s">
        <v>3709</v>
      </c>
      <c r="D111" s="325"/>
      <c r="E111" s="309"/>
      <c r="F111" s="309"/>
      <c r="G111" s="309"/>
      <c r="H111" s="309"/>
      <c r="I111" s="309"/>
      <c r="J111" s="309"/>
      <c r="K111" s="309">
        <v>1</v>
      </c>
      <c r="L111" s="325">
        <v>630</v>
      </c>
      <c r="M111" s="325">
        <v>630</v>
      </c>
      <c r="N111" s="309"/>
      <c r="O111" s="309"/>
      <c r="P111" s="325"/>
      <c r="Q111" s="325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5"/>
      <c r="AB111" s="309" t="s">
        <v>20</v>
      </c>
      <c r="AC111" s="309" t="s">
        <v>6185</v>
      </c>
    </row>
    <row r="112" spans="1:29" ht="36" x14ac:dyDescent="0.25">
      <c r="A112" s="309">
        <v>109</v>
      </c>
      <c r="B112" s="309" t="s">
        <v>3710</v>
      </c>
      <c r="C112" s="326" t="s">
        <v>3711</v>
      </c>
      <c r="D112" s="325"/>
      <c r="E112" s="309"/>
      <c r="F112" s="309"/>
      <c r="G112" s="309"/>
      <c r="H112" s="309"/>
      <c r="I112" s="309"/>
      <c r="J112" s="309"/>
      <c r="K112" s="309">
        <v>1</v>
      </c>
      <c r="L112" s="325" t="s">
        <v>3662</v>
      </c>
      <c r="M112" s="325">
        <v>1000</v>
      </c>
      <c r="N112" s="309"/>
      <c r="O112" s="309"/>
      <c r="P112" s="325"/>
      <c r="Q112" s="325"/>
      <c r="R112" s="309"/>
      <c r="S112" s="309"/>
      <c r="T112" s="309"/>
      <c r="U112" s="309"/>
      <c r="V112" s="309"/>
      <c r="W112" s="309"/>
      <c r="X112" s="309" t="s">
        <v>60</v>
      </c>
      <c r="Y112" s="309">
        <v>1</v>
      </c>
      <c r="Z112" s="309">
        <v>320</v>
      </c>
      <c r="AA112" s="305">
        <f t="shared" si="1"/>
        <v>320</v>
      </c>
      <c r="AB112" s="309" t="s">
        <v>20</v>
      </c>
      <c r="AC112" s="309" t="s">
        <v>6185</v>
      </c>
    </row>
    <row r="113" spans="1:29" x14ac:dyDescent="0.25">
      <c r="A113" s="309">
        <v>110</v>
      </c>
      <c r="B113" s="309"/>
      <c r="C113" s="326"/>
      <c r="D113" s="325"/>
      <c r="E113" s="309"/>
      <c r="F113" s="309"/>
      <c r="G113" s="309"/>
      <c r="H113" s="309"/>
      <c r="I113" s="309"/>
      <c r="J113" s="309"/>
      <c r="K113" s="309"/>
      <c r="L113" s="325"/>
      <c r="M113" s="325"/>
      <c r="N113" s="309"/>
      <c r="O113" s="309"/>
      <c r="P113" s="325"/>
      <c r="Q113" s="325"/>
      <c r="R113" s="309"/>
      <c r="S113" s="309"/>
      <c r="T113" s="309"/>
      <c r="U113" s="309"/>
      <c r="V113" s="309"/>
      <c r="W113" s="309"/>
      <c r="X113" s="309" t="s">
        <v>60</v>
      </c>
      <c r="Y113" s="309">
        <v>1</v>
      </c>
      <c r="Z113" s="309">
        <v>140</v>
      </c>
      <c r="AA113" s="305">
        <f t="shared" si="1"/>
        <v>140</v>
      </c>
      <c r="AB113" s="309" t="s">
        <v>20</v>
      </c>
      <c r="AC113" s="309" t="s">
        <v>6185</v>
      </c>
    </row>
    <row r="114" spans="1:29" x14ac:dyDescent="0.25">
      <c r="A114" s="309">
        <v>111</v>
      </c>
      <c r="B114" s="309" t="s">
        <v>3712</v>
      </c>
      <c r="C114" s="326" t="s">
        <v>3713</v>
      </c>
      <c r="D114" s="325"/>
      <c r="E114" s="309"/>
      <c r="F114" s="309"/>
      <c r="G114" s="309"/>
      <c r="H114" s="309"/>
      <c r="I114" s="309"/>
      <c r="J114" s="309"/>
      <c r="K114" s="309">
        <v>1</v>
      </c>
      <c r="L114" s="325" t="s">
        <v>3714</v>
      </c>
      <c r="M114" s="325">
        <v>980</v>
      </c>
      <c r="N114" s="309"/>
      <c r="O114" s="309"/>
      <c r="P114" s="325"/>
      <c r="Q114" s="325"/>
      <c r="R114" s="309"/>
      <c r="S114" s="309"/>
      <c r="T114" s="309"/>
      <c r="U114" s="309"/>
      <c r="V114" s="309">
        <v>2</v>
      </c>
      <c r="W114" s="309"/>
      <c r="X114" s="309" t="s">
        <v>60</v>
      </c>
      <c r="Y114" s="309">
        <v>1</v>
      </c>
      <c r="Z114" s="309">
        <v>250</v>
      </c>
      <c r="AA114" s="305">
        <f t="shared" si="1"/>
        <v>250</v>
      </c>
      <c r="AB114" s="309" t="s">
        <v>20</v>
      </c>
      <c r="AC114" s="309" t="s">
        <v>6185</v>
      </c>
    </row>
    <row r="115" spans="1:29" x14ac:dyDescent="0.25">
      <c r="A115" s="309">
        <v>112</v>
      </c>
      <c r="B115" s="309"/>
      <c r="C115" s="326"/>
      <c r="D115" s="325"/>
      <c r="E115" s="309"/>
      <c r="F115" s="309"/>
      <c r="G115" s="309"/>
      <c r="H115" s="309"/>
      <c r="I115" s="309"/>
      <c r="J115" s="309"/>
      <c r="K115" s="309"/>
      <c r="L115" s="325"/>
      <c r="M115" s="325"/>
      <c r="N115" s="309"/>
      <c r="O115" s="309"/>
      <c r="P115" s="325"/>
      <c r="Q115" s="325"/>
      <c r="R115" s="309"/>
      <c r="S115" s="309"/>
      <c r="T115" s="309"/>
      <c r="U115" s="309"/>
      <c r="V115" s="309"/>
      <c r="W115" s="309"/>
      <c r="X115" s="309" t="s">
        <v>60</v>
      </c>
      <c r="Y115" s="309">
        <v>1</v>
      </c>
      <c r="Z115" s="309">
        <v>250</v>
      </c>
      <c r="AA115" s="305">
        <f t="shared" si="1"/>
        <v>250</v>
      </c>
      <c r="AB115" s="309" t="s">
        <v>20</v>
      </c>
      <c r="AC115" s="309" t="s">
        <v>6185</v>
      </c>
    </row>
    <row r="116" spans="1:29" ht="24" x14ac:dyDescent="0.25">
      <c r="A116" s="309">
        <v>113</v>
      </c>
      <c r="B116" s="309" t="s">
        <v>3715</v>
      </c>
      <c r="C116" s="326" t="s">
        <v>3716</v>
      </c>
      <c r="D116" s="325"/>
      <c r="E116" s="309"/>
      <c r="F116" s="309"/>
      <c r="G116" s="309"/>
      <c r="H116" s="309"/>
      <c r="I116" s="309"/>
      <c r="J116" s="309"/>
      <c r="K116" s="309">
        <v>1</v>
      </c>
      <c r="L116" s="325" t="s">
        <v>3662</v>
      </c>
      <c r="M116" s="325">
        <v>1000</v>
      </c>
      <c r="N116" s="309"/>
      <c r="O116" s="309"/>
      <c r="P116" s="325"/>
      <c r="Q116" s="325"/>
      <c r="R116" s="309"/>
      <c r="S116" s="309"/>
      <c r="T116" s="309"/>
      <c r="U116" s="309"/>
      <c r="V116" s="309"/>
      <c r="W116" s="309"/>
      <c r="X116" s="309" t="s">
        <v>60</v>
      </c>
      <c r="Y116" s="309">
        <v>1</v>
      </c>
      <c r="Z116" s="309">
        <v>250</v>
      </c>
      <c r="AA116" s="305">
        <f t="shared" si="1"/>
        <v>250</v>
      </c>
      <c r="AB116" s="309" t="s">
        <v>20</v>
      </c>
      <c r="AC116" s="309" t="s">
        <v>6185</v>
      </c>
    </row>
    <row r="117" spans="1:29" ht="48" x14ac:dyDescent="0.25">
      <c r="A117" s="309">
        <v>114</v>
      </c>
      <c r="B117" s="309" t="s">
        <v>3717</v>
      </c>
      <c r="C117" s="326" t="s">
        <v>3718</v>
      </c>
      <c r="D117" s="325"/>
      <c r="E117" s="309"/>
      <c r="F117" s="309"/>
      <c r="G117" s="309"/>
      <c r="H117" s="309"/>
      <c r="I117" s="309"/>
      <c r="J117" s="309"/>
      <c r="K117" s="309">
        <v>1</v>
      </c>
      <c r="L117" s="325" t="s">
        <v>3601</v>
      </c>
      <c r="M117" s="325">
        <v>1500</v>
      </c>
      <c r="N117" s="309"/>
      <c r="O117" s="309"/>
      <c r="P117" s="325"/>
      <c r="Q117" s="325"/>
      <c r="R117" s="309"/>
      <c r="S117" s="309"/>
      <c r="T117" s="309"/>
      <c r="U117" s="309"/>
      <c r="V117" s="309"/>
      <c r="W117" s="309"/>
      <c r="X117" s="309" t="s">
        <v>60</v>
      </c>
      <c r="Y117" s="309">
        <v>1</v>
      </c>
      <c r="Z117" s="309">
        <v>500</v>
      </c>
      <c r="AA117" s="305">
        <f t="shared" si="1"/>
        <v>500</v>
      </c>
      <c r="AB117" s="309" t="s">
        <v>20</v>
      </c>
      <c r="AC117" s="309" t="s">
        <v>6185</v>
      </c>
    </row>
    <row r="118" spans="1:29" x14ac:dyDescent="0.25">
      <c r="A118" s="309">
        <v>115</v>
      </c>
      <c r="B118" s="309"/>
      <c r="C118" s="326"/>
      <c r="D118" s="325"/>
      <c r="E118" s="309"/>
      <c r="F118" s="309"/>
      <c r="G118" s="309"/>
      <c r="H118" s="309"/>
      <c r="I118" s="309"/>
      <c r="J118" s="309"/>
      <c r="K118" s="309"/>
      <c r="L118" s="325"/>
      <c r="M118" s="325"/>
      <c r="N118" s="309"/>
      <c r="O118" s="309"/>
      <c r="P118" s="325"/>
      <c r="Q118" s="325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5"/>
      <c r="AB118" s="309" t="s">
        <v>20</v>
      </c>
      <c r="AC118" s="309" t="s">
        <v>6185</v>
      </c>
    </row>
    <row r="119" spans="1:29" ht="36" x14ac:dyDescent="0.25">
      <c r="A119" s="309">
        <v>116</v>
      </c>
      <c r="B119" s="309" t="s">
        <v>3719</v>
      </c>
      <c r="C119" s="326" t="s">
        <v>3720</v>
      </c>
      <c r="D119" s="325"/>
      <c r="E119" s="309"/>
      <c r="F119" s="309"/>
      <c r="G119" s="309"/>
      <c r="H119" s="309"/>
      <c r="I119" s="309"/>
      <c r="J119" s="309"/>
      <c r="K119" s="309">
        <v>1</v>
      </c>
      <c r="L119" s="325">
        <v>500</v>
      </c>
      <c r="M119" s="325">
        <v>500</v>
      </c>
      <c r="N119" s="309"/>
      <c r="O119" s="309"/>
      <c r="P119" s="325"/>
      <c r="Q119" s="325"/>
      <c r="R119" s="309"/>
      <c r="S119" s="309"/>
      <c r="T119" s="309"/>
      <c r="U119" s="309"/>
      <c r="V119" s="309"/>
      <c r="W119" s="309"/>
      <c r="X119" s="309" t="s">
        <v>60</v>
      </c>
      <c r="Y119" s="309">
        <v>1</v>
      </c>
      <c r="Z119" s="309">
        <v>625</v>
      </c>
      <c r="AA119" s="305">
        <f t="shared" si="1"/>
        <v>625</v>
      </c>
      <c r="AB119" s="309" t="s">
        <v>20</v>
      </c>
      <c r="AC119" s="309" t="s">
        <v>6185</v>
      </c>
    </row>
    <row r="120" spans="1:29" ht="36" x14ac:dyDescent="0.25">
      <c r="A120" s="309">
        <v>117</v>
      </c>
      <c r="B120" s="309" t="s">
        <v>3721</v>
      </c>
      <c r="C120" s="326" t="s">
        <v>3722</v>
      </c>
      <c r="D120" s="325"/>
      <c r="E120" s="309"/>
      <c r="F120" s="309"/>
      <c r="G120" s="309"/>
      <c r="H120" s="309"/>
      <c r="I120" s="309"/>
      <c r="J120" s="309"/>
      <c r="K120" s="309">
        <v>1</v>
      </c>
      <c r="L120" s="325">
        <v>500</v>
      </c>
      <c r="M120" s="325">
        <v>500</v>
      </c>
      <c r="N120" s="309"/>
      <c r="O120" s="309"/>
      <c r="P120" s="325"/>
      <c r="Q120" s="325"/>
      <c r="R120" s="309"/>
      <c r="S120" s="309"/>
      <c r="T120" s="309"/>
      <c r="U120" s="309"/>
      <c r="V120" s="309"/>
      <c r="W120" s="309"/>
      <c r="X120" s="309" t="s">
        <v>60</v>
      </c>
      <c r="Y120" s="309">
        <v>1</v>
      </c>
      <c r="Z120" s="309">
        <v>125</v>
      </c>
      <c r="AA120" s="305">
        <f t="shared" si="1"/>
        <v>125</v>
      </c>
      <c r="AB120" s="309" t="s">
        <v>20</v>
      </c>
      <c r="AC120" s="309" t="s">
        <v>6185</v>
      </c>
    </row>
    <row r="121" spans="1:29" ht="36" x14ac:dyDescent="0.25">
      <c r="A121" s="309">
        <v>118</v>
      </c>
      <c r="B121" s="309" t="s">
        <v>3723</v>
      </c>
      <c r="C121" s="326" t="s">
        <v>3724</v>
      </c>
      <c r="D121" s="325"/>
      <c r="E121" s="309"/>
      <c r="F121" s="309"/>
      <c r="G121" s="309"/>
      <c r="H121" s="309"/>
      <c r="I121" s="309"/>
      <c r="J121" s="309"/>
      <c r="K121" s="309">
        <v>1</v>
      </c>
      <c r="L121" s="325">
        <v>750</v>
      </c>
      <c r="M121" s="325">
        <v>750</v>
      </c>
      <c r="N121" s="309"/>
      <c r="O121" s="309"/>
      <c r="P121" s="325"/>
      <c r="Q121" s="325"/>
      <c r="R121" s="309"/>
      <c r="S121" s="309"/>
      <c r="T121" s="309"/>
      <c r="U121" s="309"/>
      <c r="V121" s="309"/>
      <c r="W121" s="309"/>
      <c r="X121" s="309" t="s">
        <v>60</v>
      </c>
      <c r="Y121" s="309">
        <v>1</v>
      </c>
      <c r="Z121" s="309">
        <v>320</v>
      </c>
      <c r="AA121" s="305">
        <f t="shared" si="1"/>
        <v>320</v>
      </c>
      <c r="AB121" s="309" t="s">
        <v>20</v>
      </c>
      <c r="AC121" s="309" t="s">
        <v>6185</v>
      </c>
    </row>
    <row r="122" spans="1:29" x14ac:dyDescent="0.25">
      <c r="A122" s="309">
        <v>119</v>
      </c>
      <c r="B122" s="309"/>
      <c r="C122" s="326"/>
      <c r="D122" s="325"/>
      <c r="E122" s="309"/>
      <c r="F122" s="309"/>
      <c r="G122" s="309"/>
      <c r="H122" s="309"/>
      <c r="I122" s="309"/>
      <c r="J122" s="309"/>
      <c r="K122" s="309"/>
      <c r="L122" s="325"/>
      <c r="M122" s="325"/>
      <c r="N122" s="309"/>
      <c r="O122" s="309"/>
      <c r="P122" s="325"/>
      <c r="Q122" s="325"/>
      <c r="R122" s="309"/>
      <c r="S122" s="309"/>
      <c r="T122" s="309"/>
      <c r="U122" s="309"/>
      <c r="V122" s="309"/>
      <c r="W122" s="309"/>
      <c r="X122" s="309" t="s">
        <v>60</v>
      </c>
      <c r="Y122" s="309">
        <v>1</v>
      </c>
      <c r="Z122" s="309">
        <v>320</v>
      </c>
      <c r="AA122" s="305">
        <f t="shared" si="1"/>
        <v>320</v>
      </c>
      <c r="AB122" s="309" t="s">
        <v>20</v>
      </c>
      <c r="AC122" s="309" t="s">
        <v>6185</v>
      </c>
    </row>
    <row r="123" spans="1:29" ht="36" x14ac:dyDescent="0.25">
      <c r="A123" s="309">
        <v>120</v>
      </c>
      <c r="B123" s="309" t="s">
        <v>3725</v>
      </c>
      <c r="C123" s="326" t="s">
        <v>3726</v>
      </c>
      <c r="D123" s="325"/>
      <c r="E123" s="309"/>
      <c r="F123" s="309"/>
      <c r="G123" s="309"/>
      <c r="H123" s="309"/>
      <c r="I123" s="309"/>
      <c r="J123" s="309"/>
      <c r="K123" s="309">
        <v>1</v>
      </c>
      <c r="L123" s="325">
        <v>400</v>
      </c>
      <c r="M123" s="325">
        <v>400</v>
      </c>
      <c r="N123" s="309"/>
      <c r="O123" s="309"/>
      <c r="P123" s="325"/>
      <c r="Q123" s="325"/>
      <c r="R123" s="309"/>
      <c r="S123" s="309"/>
      <c r="T123" s="309"/>
      <c r="U123" s="309"/>
      <c r="V123" s="309"/>
      <c r="W123" s="309"/>
      <c r="X123" s="309" t="s">
        <v>60</v>
      </c>
      <c r="Y123" s="309">
        <v>1</v>
      </c>
      <c r="Z123" s="309">
        <v>250</v>
      </c>
      <c r="AA123" s="305">
        <f t="shared" si="1"/>
        <v>250</v>
      </c>
      <c r="AB123" s="309" t="s">
        <v>20</v>
      </c>
      <c r="AC123" s="309" t="s">
        <v>6185</v>
      </c>
    </row>
    <row r="124" spans="1:29" ht="48" x14ac:dyDescent="0.25">
      <c r="A124" s="309">
        <v>121</v>
      </c>
      <c r="B124" s="309" t="s">
        <v>3727</v>
      </c>
      <c r="C124" s="326" t="s">
        <v>3728</v>
      </c>
      <c r="D124" s="325"/>
      <c r="E124" s="309"/>
      <c r="F124" s="309"/>
      <c r="G124" s="309"/>
      <c r="H124" s="309"/>
      <c r="I124" s="309"/>
      <c r="J124" s="309"/>
      <c r="K124" s="309">
        <v>1</v>
      </c>
      <c r="L124" s="325">
        <v>500</v>
      </c>
      <c r="M124" s="325">
        <v>500</v>
      </c>
      <c r="N124" s="309"/>
      <c r="O124" s="309"/>
      <c r="P124" s="325"/>
      <c r="Q124" s="325"/>
      <c r="R124" s="309"/>
      <c r="S124" s="309"/>
      <c r="T124" s="309"/>
      <c r="U124" s="309"/>
      <c r="V124" s="309"/>
      <c r="W124" s="309"/>
      <c r="X124" s="309" t="s">
        <v>60</v>
      </c>
      <c r="Y124" s="309">
        <v>1</v>
      </c>
      <c r="Z124" s="309">
        <v>320</v>
      </c>
      <c r="AA124" s="305">
        <f t="shared" si="1"/>
        <v>320</v>
      </c>
      <c r="AB124" s="309" t="s">
        <v>20</v>
      </c>
      <c r="AC124" s="309" t="s">
        <v>6185</v>
      </c>
    </row>
    <row r="125" spans="1:29" ht="36" x14ac:dyDescent="0.25">
      <c r="A125" s="309">
        <v>122</v>
      </c>
      <c r="B125" s="309" t="s">
        <v>3729</v>
      </c>
      <c r="C125" s="326" t="s">
        <v>3730</v>
      </c>
      <c r="D125" s="325"/>
      <c r="E125" s="309"/>
      <c r="F125" s="309"/>
      <c r="G125" s="309"/>
      <c r="H125" s="309"/>
      <c r="I125" s="309"/>
      <c r="J125" s="309"/>
      <c r="K125" s="309">
        <v>1</v>
      </c>
      <c r="L125" s="325">
        <v>500</v>
      </c>
      <c r="M125" s="325">
        <v>500</v>
      </c>
      <c r="N125" s="309"/>
      <c r="O125" s="309"/>
      <c r="P125" s="325"/>
      <c r="Q125" s="325"/>
      <c r="R125" s="309"/>
      <c r="S125" s="309"/>
      <c r="T125" s="309"/>
      <c r="U125" s="309"/>
      <c r="V125" s="309">
        <v>1</v>
      </c>
      <c r="W125" s="309"/>
      <c r="X125" s="309" t="s">
        <v>60</v>
      </c>
      <c r="Y125" s="309">
        <v>1</v>
      </c>
      <c r="Z125" s="309">
        <v>250</v>
      </c>
      <c r="AA125" s="305">
        <f t="shared" si="1"/>
        <v>250</v>
      </c>
      <c r="AB125" s="309" t="s">
        <v>20</v>
      </c>
      <c r="AC125" s="309" t="s">
        <v>6185</v>
      </c>
    </row>
    <row r="126" spans="1:29" ht="24" x14ac:dyDescent="0.25">
      <c r="A126" s="309">
        <v>123</v>
      </c>
      <c r="B126" s="309" t="s">
        <v>3731</v>
      </c>
      <c r="C126" s="326" t="s">
        <v>3732</v>
      </c>
      <c r="D126" s="325"/>
      <c r="E126" s="309"/>
      <c r="F126" s="309"/>
      <c r="G126" s="309"/>
      <c r="H126" s="309"/>
      <c r="I126" s="309"/>
      <c r="J126" s="309"/>
      <c r="K126" s="309">
        <v>1</v>
      </c>
      <c r="L126" s="325">
        <v>500</v>
      </c>
      <c r="M126" s="325">
        <v>500</v>
      </c>
      <c r="N126" s="309"/>
      <c r="O126" s="309"/>
      <c r="P126" s="325"/>
      <c r="Q126" s="325"/>
      <c r="R126" s="309"/>
      <c r="S126" s="309"/>
      <c r="T126" s="309"/>
      <c r="U126" s="309"/>
      <c r="V126" s="309"/>
      <c r="W126" s="309"/>
      <c r="X126" s="309" t="s">
        <v>60</v>
      </c>
      <c r="Y126" s="309">
        <v>1</v>
      </c>
      <c r="Z126" s="309">
        <v>380</v>
      </c>
      <c r="AA126" s="305">
        <f t="shared" si="1"/>
        <v>380</v>
      </c>
      <c r="AB126" s="309" t="s">
        <v>20</v>
      </c>
      <c r="AC126" s="309" t="s">
        <v>6185</v>
      </c>
    </row>
    <row r="127" spans="1:29" x14ac:dyDescent="0.25">
      <c r="A127" s="309">
        <v>124</v>
      </c>
      <c r="B127" s="309"/>
      <c r="C127" s="326"/>
      <c r="D127" s="325"/>
      <c r="E127" s="309"/>
      <c r="F127" s="309"/>
      <c r="G127" s="309"/>
      <c r="H127" s="309"/>
      <c r="I127" s="309"/>
      <c r="J127" s="309"/>
      <c r="K127" s="309"/>
      <c r="L127" s="325"/>
      <c r="M127" s="325"/>
      <c r="N127" s="309"/>
      <c r="O127" s="309"/>
      <c r="P127" s="325"/>
      <c r="Q127" s="325"/>
      <c r="R127" s="309"/>
      <c r="S127" s="309"/>
      <c r="T127" s="309"/>
      <c r="U127" s="309"/>
      <c r="V127" s="309"/>
      <c r="W127" s="309"/>
      <c r="X127" s="309" t="s">
        <v>60</v>
      </c>
      <c r="Y127" s="309">
        <v>1</v>
      </c>
      <c r="Z127" s="309">
        <v>250</v>
      </c>
      <c r="AA127" s="305">
        <f t="shared" si="1"/>
        <v>250</v>
      </c>
      <c r="AB127" s="309" t="s">
        <v>20</v>
      </c>
      <c r="AC127" s="309" t="s">
        <v>6185</v>
      </c>
    </row>
    <row r="128" spans="1:29" x14ac:dyDescent="0.25">
      <c r="A128" s="309">
        <v>125</v>
      </c>
      <c r="B128" s="309"/>
      <c r="C128" s="326"/>
      <c r="D128" s="325"/>
      <c r="E128" s="309"/>
      <c r="F128" s="309"/>
      <c r="G128" s="309"/>
      <c r="H128" s="309"/>
      <c r="I128" s="309"/>
      <c r="J128" s="309"/>
      <c r="K128" s="309"/>
      <c r="L128" s="325"/>
      <c r="M128" s="325"/>
      <c r="N128" s="309"/>
      <c r="O128" s="309"/>
      <c r="P128" s="325"/>
      <c r="Q128" s="325"/>
      <c r="R128" s="309"/>
      <c r="S128" s="309"/>
      <c r="T128" s="309"/>
      <c r="U128" s="309"/>
      <c r="V128" s="309"/>
      <c r="W128" s="309"/>
      <c r="X128" s="309" t="s">
        <v>60</v>
      </c>
      <c r="Y128" s="309">
        <v>1</v>
      </c>
      <c r="Z128" s="309">
        <v>140</v>
      </c>
      <c r="AA128" s="305">
        <f t="shared" si="1"/>
        <v>140</v>
      </c>
      <c r="AB128" s="309" t="s">
        <v>20</v>
      </c>
      <c r="AC128" s="309" t="s">
        <v>6185</v>
      </c>
    </row>
    <row r="129" spans="1:29" ht="36" x14ac:dyDescent="0.25">
      <c r="A129" s="309">
        <v>126</v>
      </c>
      <c r="B129" s="309" t="s">
        <v>3733</v>
      </c>
      <c r="C129" s="326" t="s">
        <v>3734</v>
      </c>
      <c r="D129" s="325"/>
      <c r="E129" s="309"/>
      <c r="F129" s="309"/>
      <c r="G129" s="309"/>
      <c r="H129" s="309"/>
      <c r="I129" s="309"/>
      <c r="J129" s="309"/>
      <c r="K129" s="309">
        <v>1</v>
      </c>
      <c r="L129" s="325">
        <v>500</v>
      </c>
      <c r="M129" s="325">
        <v>500</v>
      </c>
      <c r="N129" s="309"/>
      <c r="O129" s="309"/>
      <c r="P129" s="325"/>
      <c r="Q129" s="325"/>
      <c r="R129" s="309"/>
      <c r="S129" s="309"/>
      <c r="T129" s="309"/>
      <c r="U129" s="309"/>
      <c r="V129" s="309"/>
      <c r="W129" s="309"/>
      <c r="X129" s="309" t="s">
        <v>60</v>
      </c>
      <c r="Y129" s="309">
        <v>1</v>
      </c>
      <c r="Z129" s="309">
        <v>225</v>
      </c>
      <c r="AA129" s="305">
        <f t="shared" si="1"/>
        <v>225</v>
      </c>
      <c r="AB129" s="309" t="s">
        <v>20</v>
      </c>
      <c r="AC129" s="309" t="s">
        <v>6185</v>
      </c>
    </row>
    <row r="130" spans="1:29" x14ac:dyDescent="0.25">
      <c r="A130" s="309">
        <v>127</v>
      </c>
      <c r="B130" s="309"/>
      <c r="C130" s="326"/>
      <c r="D130" s="325"/>
      <c r="E130" s="309"/>
      <c r="F130" s="309"/>
      <c r="G130" s="309"/>
      <c r="H130" s="309"/>
      <c r="I130" s="309"/>
      <c r="J130" s="309"/>
      <c r="K130" s="309"/>
      <c r="L130" s="325"/>
      <c r="M130" s="325"/>
      <c r="N130" s="309"/>
      <c r="O130" s="309"/>
      <c r="P130" s="325"/>
      <c r="Q130" s="325"/>
      <c r="R130" s="309"/>
      <c r="S130" s="309"/>
      <c r="T130" s="309"/>
      <c r="U130" s="309"/>
      <c r="V130" s="309"/>
      <c r="W130" s="309"/>
      <c r="X130" s="309" t="s">
        <v>60</v>
      </c>
      <c r="Y130" s="309">
        <v>1</v>
      </c>
      <c r="Z130" s="309">
        <v>125</v>
      </c>
      <c r="AA130" s="305">
        <f t="shared" si="1"/>
        <v>125</v>
      </c>
      <c r="AB130" s="309" t="s">
        <v>20</v>
      </c>
      <c r="AC130" s="309" t="s">
        <v>6185</v>
      </c>
    </row>
    <row r="131" spans="1:29" x14ac:dyDescent="0.25">
      <c r="A131" s="309">
        <v>128</v>
      </c>
      <c r="B131" s="309"/>
      <c r="C131" s="326"/>
      <c r="D131" s="325"/>
      <c r="E131" s="309"/>
      <c r="F131" s="309"/>
      <c r="G131" s="309"/>
      <c r="H131" s="309"/>
      <c r="I131" s="309"/>
      <c r="J131" s="309"/>
      <c r="K131" s="309"/>
      <c r="L131" s="325"/>
      <c r="M131" s="325"/>
      <c r="N131" s="309"/>
      <c r="O131" s="309"/>
      <c r="P131" s="325"/>
      <c r="Q131" s="325"/>
      <c r="R131" s="309"/>
      <c r="S131" s="309"/>
      <c r="T131" s="309"/>
      <c r="U131" s="309"/>
      <c r="V131" s="309"/>
      <c r="W131" s="309"/>
      <c r="X131" s="309" t="s">
        <v>60</v>
      </c>
      <c r="Y131" s="309">
        <v>1</v>
      </c>
      <c r="Z131" s="309">
        <v>40</v>
      </c>
      <c r="AA131" s="305">
        <f t="shared" si="1"/>
        <v>40</v>
      </c>
      <c r="AB131" s="309" t="s">
        <v>20</v>
      </c>
      <c r="AC131" s="309" t="s">
        <v>6185</v>
      </c>
    </row>
    <row r="132" spans="1:29" ht="24" x14ac:dyDescent="0.25">
      <c r="A132" s="309">
        <v>129</v>
      </c>
      <c r="B132" s="309" t="s">
        <v>3735</v>
      </c>
      <c r="C132" s="326" t="s">
        <v>3736</v>
      </c>
      <c r="D132" s="325"/>
      <c r="E132" s="309"/>
      <c r="F132" s="309"/>
      <c r="G132" s="309"/>
      <c r="H132" s="309"/>
      <c r="I132" s="309"/>
      <c r="J132" s="309"/>
      <c r="K132" s="309">
        <v>1</v>
      </c>
      <c r="L132" s="325">
        <v>500</v>
      </c>
      <c r="M132" s="325">
        <v>500</v>
      </c>
      <c r="N132" s="309"/>
      <c r="O132" s="309"/>
      <c r="P132" s="325"/>
      <c r="Q132" s="325"/>
      <c r="R132" s="309"/>
      <c r="S132" s="309"/>
      <c r="T132" s="309"/>
      <c r="U132" s="309"/>
      <c r="V132" s="309"/>
      <c r="W132" s="309"/>
      <c r="X132" s="309" t="s">
        <v>60</v>
      </c>
      <c r="Y132" s="309">
        <v>1</v>
      </c>
      <c r="Z132" s="309">
        <v>125</v>
      </c>
      <c r="AA132" s="305">
        <f t="shared" ref="AA132:AA195" si="2">Z132*Y132</f>
        <v>125</v>
      </c>
      <c r="AB132" s="309" t="s">
        <v>20</v>
      </c>
      <c r="AC132" s="309" t="s">
        <v>6185</v>
      </c>
    </row>
    <row r="133" spans="1:29" ht="24" x14ac:dyDescent="0.25">
      <c r="A133" s="309">
        <v>130</v>
      </c>
      <c r="B133" s="309" t="s">
        <v>3737</v>
      </c>
      <c r="C133" s="326" t="s">
        <v>3738</v>
      </c>
      <c r="D133" s="325"/>
      <c r="E133" s="309"/>
      <c r="F133" s="309"/>
      <c r="G133" s="309"/>
      <c r="H133" s="309"/>
      <c r="I133" s="309"/>
      <c r="J133" s="309"/>
      <c r="K133" s="309">
        <v>1</v>
      </c>
      <c r="L133" s="325">
        <v>500</v>
      </c>
      <c r="M133" s="325">
        <v>500</v>
      </c>
      <c r="N133" s="309"/>
      <c r="O133" s="309"/>
      <c r="P133" s="325"/>
      <c r="Q133" s="325"/>
      <c r="R133" s="309"/>
      <c r="S133" s="309"/>
      <c r="T133" s="309"/>
      <c r="U133" s="309"/>
      <c r="V133" s="309"/>
      <c r="W133" s="309"/>
      <c r="X133" s="309" t="s">
        <v>60</v>
      </c>
      <c r="Y133" s="309">
        <v>1</v>
      </c>
      <c r="Z133" s="309">
        <v>380</v>
      </c>
      <c r="AA133" s="305">
        <f t="shared" si="2"/>
        <v>380</v>
      </c>
      <c r="AB133" s="309" t="s">
        <v>20</v>
      </c>
      <c r="AC133" s="309" t="s">
        <v>6185</v>
      </c>
    </row>
    <row r="134" spans="1:29" x14ac:dyDescent="0.25">
      <c r="A134" s="309">
        <v>131</v>
      </c>
      <c r="B134" s="309"/>
      <c r="C134" s="326"/>
      <c r="D134" s="325"/>
      <c r="E134" s="309"/>
      <c r="F134" s="309"/>
      <c r="G134" s="309"/>
      <c r="H134" s="309"/>
      <c r="I134" s="309"/>
      <c r="J134" s="309"/>
      <c r="K134" s="309"/>
      <c r="L134" s="325"/>
      <c r="M134" s="325"/>
      <c r="N134" s="309"/>
      <c r="O134" s="309"/>
      <c r="P134" s="325"/>
      <c r="Q134" s="325"/>
      <c r="R134" s="309"/>
      <c r="S134" s="309"/>
      <c r="T134" s="309"/>
      <c r="U134" s="309"/>
      <c r="V134" s="309"/>
      <c r="W134" s="309"/>
      <c r="X134" s="309" t="s">
        <v>60</v>
      </c>
      <c r="Y134" s="309">
        <v>1</v>
      </c>
      <c r="Z134" s="309">
        <v>125</v>
      </c>
      <c r="AA134" s="305">
        <f t="shared" si="2"/>
        <v>125</v>
      </c>
      <c r="AB134" s="309" t="s">
        <v>20</v>
      </c>
      <c r="AC134" s="309" t="s">
        <v>6185</v>
      </c>
    </row>
    <row r="135" spans="1:29" ht="24" x14ac:dyDescent="0.25">
      <c r="A135" s="309">
        <v>132</v>
      </c>
      <c r="B135" s="309" t="s">
        <v>3739</v>
      </c>
      <c r="C135" s="326" t="s">
        <v>3740</v>
      </c>
      <c r="D135" s="325"/>
      <c r="E135" s="309"/>
      <c r="F135" s="309"/>
      <c r="G135" s="309"/>
      <c r="H135" s="309"/>
      <c r="I135" s="309"/>
      <c r="J135" s="309"/>
      <c r="K135" s="309">
        <v>1</v>
      </c>
      <c r="L135" s="325" t="s">
        <v>3741</v>
      </c>
      <c r="M135" s="325">
        <v>500</v>
      </c>
      <c r="N135" s="309"/>
      <c r="O135" s="309"/>
      <c r="P135" s="325"/>
      <c r="Q135" s="325"/>
      <c r="R135" s="309"/>
      <c r="S135" s="309"/>
      <c r="T135" s="309"/>
      <c r="U135" s="309"/>
      <c r="V135" s="309"/>
      <c r="W135" s="309"/>
      <c r="X135" s="309" t="s">
        <v>60</v>
      </c>
      <c r="Y135" s="309">
        <v>1</v>
      </c>
      <c r="Z135" s="309">
        <v>62.5</v>
      </c>
      <c r="AA135" s="305">
        <f t="shared" si="2"/>
        <v>62.5</v>
      </c>
      <c r="AB135" s="309" t="s">
        <v>20</v>
      </c>
      <c r="AC135" s="309" t="s">
        <v>6185</v>
      </c>
    </row>
    <row r="136" spans="1:29" x14ac:dyDescent="0.25">
      <c r="A136" s="309">
        <v>133</v>
      </c>
      <c r="B136" s="309"/>
      <c r="C136" s="326"/>
      <c r="D136" s="325"/>
      <c r="E136" s="309"/>
      <c r="F136" s="309"/>
      <c r="G136" s="309"/>
      <c r="H136" s="309"/>
      <c r="I136" s="309"/>
      <c r="J136" s="309"/>
      <c r="K136" s="309"/>
      <c r="L136" s="325"/>
      <c r="M136" s="325"/>
      <c r="N136" s="309"/>
      <c r="O136" s="309"/>
      <c r="P136" s="325"/>
      <c r="Q136" s="325"/>
      <c r="R136" s="309"/>
      <c r="S136" s="309"/>
      <c r="T136" s="309"/>
      <c r="U136" s="309"/>
      <c r="V136" s="309"/>
      <c r="W136" s="309"/>
      <c r="X136" s="309" t="s">
        <v>60</v>
      </c>
      <c r="Y136" s="309">
        <v>1</v>
      </c>
      <c r="Z136" s="309">
        <v>62.5</v>
      </c>
      <c r="AA136" s="305">
        <f t="shared" si="2"/>
        <v>62.5</v>
      </c>
      <c r="AB136" s="309" t="s">
        <v>20</v>
      </c>
      <c r="AC136" s="309" t="s">
        <v>6185</v>
      </c>
    </row>
    <row r="137" spans="1:29" ht="36" x14ac:dyDescent="0.25">
      <c r="A137" s="309">
        <v>134</v>
      </c>
      <c r="B137" s="309" t="s">
        <v>3742</v>
      </c>
      <c r="C137" s="326" t="s">
        <v>3743</v>
      </c>
      <c r="D137" s="325"/>
      <c r="E137" s="309"/>
      <c r="F137" s="309"/>
      <c r="G137" s="309"/>
      <c r="H137" s="309"/>
      <c r="I137" s="309"/>
      <c r="J137" s="309"/>
      <c r="K137" s="309">
        <v>1</v>
      </c>
      <c r="L137" s="325">
        <v>500</v>
      </c>
      <c r="M137" s="325">
        <v>500</v>
      </c>
      <c r="N137" s="309"/>
      <c r="O137" s="309"/>
      <c r="P137" s="325"/>
      <c r="Q137" s="325"/>
      <c r="R137" s="309"/>
      <c r="S137" s="309"/>
      <c r="T137" s="309"/>
      <c r="U137" s="309"/>
      <c r="V137" s="309"/>
      <c r="W137" s="309"/>
      <c r="X137" s="309" t="s">
        <v>60</v>
      </c>
      <c r="Y137" s="309">
        <v>1</v>
      </c>
      <c r="Z137" s="309">
        <v>125</v>
      </c>
      <c r="AA137" s="305">
        <f t="shared" si="2"/>
        <v>125</v>
      </c>
      <c r="AB137" s="309" t="s">
        <v>20</v>
      </c>
      <c r="AC137" s="309" t="s">
        <v>6185</v>
      </c>
    </row>
    <row r="138" spans="1:29" ht="36" x14ac:dyDescent="0.25">
      <c r="A138" s="309">
        <v>135</v>
      </c>
      <c r="B138" s="309" t="s">
        <v>3744</v>
      </c>
      <c r="C138" s="326" t="s">
        <v>3745</v>
      </c>
      <c r="D138" s="325"/>
      <c r="E138" s="309"/>
      <c r="F138" s="309"/>
      <c r="G138" s="309"/>
      <c r="H138" s="309"/>
      <c r="I138" s="309"/>
      <c r="J138" s="309"/>
      <c r="K138" s="309">
        <v>1</v>
      </c>
      <c r="L138" s="325">
        <v>500</v>
      </c>
      <c r="M138" s="325">
        <v>500</v>
      </c>
      <c r="N138" s="309"/>
      <c r="O138" s="309"/>
      <c r="P138" s="325"/>
      <c r="Q138" s="325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5"/>
      <c r="AB138" s="309" t="s">
        <v>20</v>
      </c>
      <c r="AC138" s="309" t="s">
        <v>6185</v>
      </c>
    </row>
    <row r="139" spans="1:29" ht="24" x14ac:dyDescent="0.25">
      <c r="A139" s="309">
        <v>136</v>
      </c>
      <c r="B139" s="309" t="s">
        <v>3746</v>
      </c>
      <c r="C139" s="326" t="s">
        <v>3747</v>
      </c>
      <c r="D139" s="325"/>
      <c r="E139" s="309"/>
      <c r="F139" s="309"/>
      <c r="G139" s="309"/>
      <c r="H139" s="309"/>
      <c r="I139" s="309"/>
      <c r="J139" s="309"/>
      <c r="K139" s="309">
        <v>1</v>
      </c>
      <c r="L139" s="325">
        <v>500</v>
      </c>
      <c r="M139" s="325">
        <v>500</v>
      </c>
      <c r="N139" s="309"/>
      <c r="O139" s="309"/>
      <c r="P139" s="325"/>
      <c r="Q139" s="325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5"/>
      <c r="AB139" s="309" t="s">
        <v>20</v>
      </c>
      <c r="AC139" s="309" t="s">
        <v>6185</v>
      </c>
    </row>
    <row r="140" spans="1:29" ht="48" x14ac:dyDescent="0.25">
      <c r="A140" s="309">
        <v>137</v>
      </c>
      <c r="B140" s="309" t="s">
        <v>3748</v>
      </c>
      <c r="C140" s="326" t="s">
        <v>3749</v>
      </c>
      <c r="D140" s="325"/>
      <c r="E140" s="309"/>
      <c r="F140" s="309"/>
      <c r="G140" s="309"/>
      <c r="H140" s="309"/>
      <c r="I140" s="309"/>
      <c r="J140" s="309"/>
      <c r="K140" s="309">
        <v>1</v>
      </c>
      <c r="L140" s="325">
        <v>500</v>
      </c>
      <c r="M140" s="325">
        <v>500</v>
      </c>
      <c r="N140" s="309"/>
      <c r="O140" s="309"/>
      <c r="P140" s="325"/>
      <c r="Q140" s="325"/>
      <c r="R140" s="309"/>
      <c r="S140" s="309"/>
      <c r="T140" s="309"/>
      <c r="U140" s="309"/>
      <c r="V140" s="309"/>
      <c r="W140" s="309"/>
      <c r="X140" s="309" t="s">
        <v>60</v>
      </c>
      <c r="Y140" s="309">
        <v>1</v>
      </c>
      <c r="Z140" s="309">
        <v>125</v>
      </c>
      <c r="AA140" s="305">
        <f t="shared" si="2"/>
        <v>125</v>
      </c>
      <c r="AB140" s="309" t="s">
        <v>20</v>
      </c>
      <c r="AC140" s="309" t="s">
        <v>6185</v>
      </c>
    </row>
    <row r="141" spans="1:29" x14ac:dyDescent="0.25">
      <c r="A141" s="309">
        <v>138</v>
      </c>
      <c r="B141" s="309"/>
      <c r="C141" s="326"/>
      <c r="D141" s="325"/>
      <c r="E141" s="309"/>
      <c r="F141" s="309"/>
      <c r="G141" s="309"/>
      <c r="H141" s="309"/>
      <c r="I141" s="309"/>
      <c r="J141" s="309"/>
      <c r="K141" s="309"/>
      <c r="L141" s="325"/>
      <c r="M141" s="325"/>
      <c r="N141" s="309"/>
      <c r="O141" s="309"/>
      <c r="P141" s="325"/>
      <c r="Q141" s="325"/>
      <c r="R141" s="309"/>
      <c r="S141" s="309"/>
      <c r="T141" s="309"/>
      <c r="U141" s="309"/>
      <c r="V141" s="309"/>
      <c r="W141" s="309"/>
      <c r="X141" s="309" t="s">
        <v>60</v>
      </c>
      <c r="Y141" s="309">
        <v>1</v>
      </c>
      <c r="Z141" s="309">
        <v>125</v>
      </c>
      <c r="AA141" s="305">
        <f t="shared" si="2"/>
        <v>125</v>
      </c>
      <c r="AB141" s="309" t="s">
        <v>20</v>
      </c>
      <c r="AC141" s="309" t="s">
        <v>6185</v>
      </c>
    </row>
    <row r="142" spans="1:29" ht="36" x14ac:dyDescent="0.25">
      <c r="A142" s="309">
        <v>139</v>
      </c>
      <c r="B142" s="309" t="s">
        <v>3750</v>
      </c>
      <c r="C142" s="326" t="s">
        <v>3751</v>
      </c>
      <c r="D142" s="325"/>
      <c r="E142" s="309"/>
      <c r="F142" s="309"/>
      <c r="G142" s="309"/>
      <c r="H142" s="309"/>
      <c r="I142" s="309"/>
      <c r="J142" s="309"/>
      <c r="K142" s="309">
        <v>1</v>
      </c>
      <c r="L142" s="325">
        <v>500</v>
      </c>
      <c r="M142" s="325">
        <v>500</v>
      </c>
      <c r="N142" s="309"/>
      <c r="O142" s="309"/>
      <c r="P142" s="325"/>
      <c r="Q142" s="325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5"/>
      <c r="AB142" s="309" t="s">
        <v>20</v>
      </c>
      <c r="AC142" s="309" t="s">
        <v>6185</v>
      </c>
    </row>
    <row r="143" spans="1:29" ht="24" x14ac:dyDescent="0.25">
      <c r="A143" s="309">
        <v>140</v>
      </c>
      <c r="B143" s="309" t="s">
        <v>3752</v>
      </c>
      <c r="C143" s="326" t="s">
        <v>3753</v>
      </c>
      <c r="D143" s="325"/>
      <c r="E143" s="309"/>
      <c r="F143" s="309"/>
      <c r="G143" s="309"/>
      <c r="H143" s="309"/>
      <c r="I143" s="309"/>
      <c r="J143" s="309"/>
      <c r="K143" s="309">
        <v>1</v>
      </c>
      <c r="L143" s="325">
        <v>500</v>
      </c>
      <c r="M143" s="325">
        <v>500</v>
      </c>
      <c r="N143" s="309"/>
      <c r="O143" s="309"/>
      <c r="P143" s="325"/>
      <c r="Q143" s="325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5"/>
      <c r="AB143" s="309" t="s">
        <v>20</v>
      </c>
      <c r="AC143" s="309" t="s">
        <v>6185</v>
      </c>
    </row>
    <row r="144" spans="1:29" ht="36" x14ac:dyDescent="0.25">
      <c r="A144" s="309">
        <v>141</v>
      </c>
      <c r="B144" s="309" t="s">
        <v>3754</v>
      </c>
      <c r="C144" s="326" t="s">
        <v>3755</v>
      </c>
      <c r="D144" s="325"/>
      <c r="E144" s="309"/>
      <c r="F144" s="309"/>
      <c r="G144" s="309"/>
      <c r="H144" s="309"/>
      <c r="I144" s="309"/>
      <c r="J144" s="309"/>
      <c r="K144" s="309">
        <v>1</v>
      </c>
      <c r="L144" s="325">
        <v>500</v>
      </c>
      <c r="M144" s="325">
        <v>500</v>
      </c>
      <c r="N144" s="309"/>
      <c r="O144" s="309"/>
      <c r="P144" s="325"/>
      <c r="Q144" s="325"/>
      <c r="R144" s="309"/>
      <c r="S144" s="309"/>
      <c r="T144" s="309"/>
      <c r="U144" s="309"/>
      <c r="V144" s="309"/>
      <c r="W144" s="309"/>
      <c r="X144" s="309" t="s">
        <v>60</v>
      </c>
      <c r="Y144" s="309">
        <v>1</v>
      </c>
      <c r="Z144" s="309">
        <v>600</v>
      </c>
      <c r="AA144" s="305">
        <f t="shared" si="2"/>
        <v>600</v>
      </c>
      <c r="AB144" s="309" t="s">
        <v>20</v>
      </c>
      <c r="AC144" s="309" t="s">
        <v>6185</v>
      </c>
    </row>
    <row r="145" spans="1:29" ht="24" x14ac:dyDescent="0.25">
      <c r="A145" s="309">
        <v>142</v>
      </c>
      <c r="B145" s="309" t="s">
        <v>3756</v>
      </c>
      <c r="C145" s="326" t="s">
        <v>3757</v>
      </c>
      <c r="D145" s="325"/>
      <c r="E145" s="309"/>
      <c r="F145" s="309"/>
      <c r="G145" s="309"/>
      <c r="H145" s="309"/>
      <c r="I145" s="309"/>
      <c r="J145" s="309"/>
      <c r="K145" s="309">
        <v>1</v>
      </c>
      <c r="L145" s="325">
        <v>500</v>
      </c>
      <c r="M145" s="325">
        <v>500</v>
      </c>
      <c r="N145" s="309"/>
      <c r="O145" s="309"/>
      <c r="P145" s="325"/>
      <c r="Q145" s="325"/>
      <c r="R145" s="309"/>
      <c r="S145" s="309"/>
      <c r="T145" s="309"/>
      <c r="U145" s="309"/>
      <c r="V145" s="309"/>
      <c r="W145" s="309"/>
      <c r="X145" s="309" t="s">
        <v>60</v>
      </c>
      <c r="Y145" s="309">
        <v>1</v>
      </c>
      <c r="Z145" s="310">
        <v>160</v>
      </c>
      <c r="AA145" s="305">
        <f t="shared" si="2"/>
        <v>160</v>
      </c>
      <c r="AB145" s="309" t="s">
        <v>20</v>
      </c>
      <c r="AC145" s="309" t="s">
        <v>6185</v>
      </c>
    </row>
    <row r="146" spans="1:29" x14ac:dyDescent="0.25">
      <c r="A146" s="309">
        <v>143</v>
      </c>
      <c r="B146" s="309"/>
      <c r="C146" s="326"/>
      <c r="D146" s="325"/>
      <c r="E146" s="309"/>
      <c r="F146" s="309"/>
      <c r="G146" s="309"/>
      <c r="H146" s="309"/>
      <c r="I146" s="309"/>
      <c r="J146" s="309"/>
      <c r="K146" s="309"/>
      <c r="L146" s="325"/>
      <c r="M146" s="325"/>
      <c r="N146" s="309"/>
      <c r="O146" s="309"/>
      <c r="P146" s="325"/>
      <c r="Q146" s="325"/>
      <c r="R146" s="309"/>
      <c r="S146" s="309"/>
      <c r="T146" s="309"/>
      <c r="U146" s="309"/>
      <c r="V146" s="309"/>
      <c r="W146" s="309"/>
      <c r="X146" s="309" t="s">
        <v>60</v>
      </c>
      <c r="Y146" s="309">
        <v>1</v>
      </c>
      <c r="Z146" s="310">
        <v>125</v>
      </c>
      <c r="AA146" s="305">
        <f t="shared" si="2"/>
        <v>125</v>
      </c>
      <c r="AB146" s="309" t="s">
        <v>20</v>
      </c>
      <c r="AC146" s="309" t="s">
        <v>6185</v>
      </c>
    </row>
    <row r="147" spans="1:29" ht="36" x14ac:dyDescent="0.25">
      <c r="A147" s="309">
        <v>144</v>
      </c>
      <c r="B147" s="309" t="s">
        <v>3758</v>
      </c>
      <c r="C147" s="326" t="s">
        <v>3759</v>
      </c>
      <c r="D147" s="325"/>
      <c r="E147" s="309"/>
      <c r="F147" s="309"/>
      <c r="G147" s="309"/>
      <c r="H147" s="309"/>
      <c r="I147" s="309"/>
      <c r="J147" s="309"/>
      <c r="K147" s="309">
        <v>1</v>
      </c>
      <c r="L147" s="325">
        <v>500</v>
      </c>
      <c r="M147" s="325">
        <v>500</v>
      </c>
      <c r="N147" s="309"/>
      <c r="O147" s="309"/>
      <c r="P147" s="325"/>
      <c r="Q147" s="325"/>
      <c r="R147" s="309"/>
      <c r="S147" s="309"/>
      <c r="T147" s="309"/>
      <c r="U147" s="309"/>
      <c r="V147" s="309"/>
      <c r="W147" s="309"/>
      <c r="X147" s="309" t="s">
        <v>60</v>
      </c>
      <c r="Y147" s="309">
        <v>1</v>
      </c>
      <c r="Z147" s="309">
        <v>250</v>
      </c>
      <c r="AA147" s="305">
        <f t="shared" si="2"/>
        <v>250</v>
      </c>
      <c r="AB147" s="309" t="s">
        <v>20</v>
      </c>
      <c r="AC147" s="309" t="s">
        <v>6185</v>
      </c>
    </row>
    <row r="148" spans="1:29" ht="36" x14ac:dyDescent="0.25">
      <c r="A148" s="309">
        <v>145</v>
      </c>
      <c r="B148" s="309" t="s">
        <v>3760</v>
      </c>
      <c r="C148" s="326" t="s">
        <v>3761</v>
      </c>
      <c r="D148" s="325"/>
      <c r="E148" s="309"/>
      <c r="F148" s="309"/>
      <c r="G148" s="309"/>
      <c r="H148" s="309"/>
      <c r="I148" s="309"/>
      <c r="J148" s="309"/>
      <c r="K148" s="309">
        <v>1</v>
      </c>
      <c r="L148" s="325">
        <v>500</v>
      </c>
      <c r="M148" s="325">
        <v>500</v>
      </c>
      <c r="N148" s="309"/>
      <c r="O148" s="309"/>
      <c r="P148" s="325"/>
      <c r="Q148" s="325"/>
      <c r="R148" s="309"/>
      <c r="S148" s="309"/>
      <c r="T148" s="309"/>
      <c r="U148" s="309"/>
      <c r="V148" s="309"/>
      <c r="W148" s="309"/>
      <c r="X148" s="309" t="s">
        <v>60</v>
      </c>
      <c r="Y148" s="309">
        <v>1</v>
      </c>
      <c r="Z148" s="309">
        <v>250</v>
      </c>
      <c r="AA148" s="305">
        <f t="shared" si="2"/>
        <v>250</v>
      </c>
      <c r="AB148" s="309" t="s">
        <v>20</v>
      </c>
      <c r="AC148" s="309" t="s">
        <v>6185</v>
      </c>
    </row>
    <row r="149" spans="1:29" ht="48" x14ac:dyDescent="0.25">
      <c r="A149" s="309">
        <v>146</v>
      </c>
      <c r="B149" s="309" t="s">
        <v>3762</v>
      </c>
      <c r="C149" s="326" t="s">
        <v>3763</v>
      </c>
      <c r="D149" s="325"/>
      <c r="E149" s="309"/>
      <c r="F149" s="309"/>
      <c r="G149" s="309"/>
      <c r="H149" s="309"/>
      <c r="I149" s="309"/>
      <c r="J149" s="309"/>
      <c r="K149" s="309">
        <v>1</v>
      </c>
      <c r="L149" s="325" t="s">
        <v>3496</v>
      </c>
      <c r="M149" s="325">
        <v>630</v>
      </c>
      <c r="N149" s="309"/>
      <c r="O149" s="309"/>
      <c r="P149" s="325"/>
      <c r="Q149" s="325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5"/>
      <c r="AB149" s="309" t="s">
        <v>20</v>
      </c>
      <c r="AC149" s="309" t="s">
        <v>6185</v>
      </c>
    </row>
    <row r="150" spans="1:29" ht="36" x14ac:dyDescent="0.25">
      <c r="A150" s="309">
        <v>147</v>
      </c>
      <c r="B150" s="309" t="s">
        <v>3764</v>
      </c>
      <c r="C150" s="326" t="s">
        <v>3765</v>
      </c>
      <c r="D150" s="325"/>
      <c r="E150" s="309"/>
      <c r="F150" s="309"/>
      <c r="G150" s="309"/>
      <c r="H150" s="309"/>
      <c r="I150" s="309"/>
      <c r="J150" s="309"/>
      <c r="K150" s="309">
        <v>1</v>
      </c>
      <c r="L150" s="325">
        <v>400</v>
      </c>
      <c r="M150" s="325">
        <v>400</v>
      </c>
      <c r="N150" s="309"/>
      <c r="O150" s="309"/>
      <c r="P150" s="325"/>
      <c r="Q150" s="325"/>
      <c r="R150" s="309"/>
      <c r="S150" s="309"/>
      <c r="T150" s="309"/>
      <c r="U150" s="309"/>
      <c r="V150" s="309">
        <v>1</v>
      </c>
      <c r="W150" s="309"/>
      <c r="X150" s="309" t="s">
        <v>60</v>
      </c>
      <c r="Y150" s="309">
        <v>1</v>
      </c>
      <c r="Z150" s="309">
        <v>250</v>
      </c>
      <c r="AA150" s="305">
        <f t="shared" si="2"/>
        <v>250</v>
      </c>
      <c r="AB150" s="309" t="s">
        <v>20</v>
      </c>
      <c r="AC150" s="309" t="s">
        <v>6185</v>
      </c>
    </row>
    <row r="151" spans="1:29" ht="36" x14ac:dyDescent="0.25">
      <c r="A151" s="309">
        <v>148</v>
      </c>
      <c r="B151" s="309" t="s">
        <v>3766</v>
      </c>
      <c r="C151" s="326" t="s">
        <v>3767</v>
      </c>
      <c r="D151" s="325"/>
      <c r="E151" s="309"/>
      <c r="F151" s="309"/>
      <c r="G151" s="309"/>
      <c r="H151" s="309"/>
      <c r="I151" s="309"/>
      <c r="J151" s="309"/>
      <c r="K151" s="309">
        <v>1</v>
      </c>
      <c r="L151" s="325">
        <v>500</v>
      </c>
      <c r="M151" s="325">
        <v>500</v>
      </c>
      <c r="N151" s="309"/>
      <c r="O151" s="309"/>
      <c r="P151" s="325"/>
      <c r="Q151" s="325"/>
      <c r="R151" s="309"/>
      <c r="S151" s="309"/>
      <c r="T151" s="309"/>
      <c r="U151" s="309"/>
      <c r="V151" s="309"/>
      <c r="W151" s="309"/>
      <c r="X151" s="309" t="s">
        <v>60</v>
      </c>
      <c r="Y151" s="309">
        <v>1</v>
      </c>
      <c r="Z151" s="309">
        <v>250</v>
      </c>
      <c r="AA151" s="305">
        <f t="shared" si="2"/>
        <v>250</v>
      </c>
      <c r="AB151" s="309" t="s">
        <v>20</v>
      </c>
      <c r="AC151" s="309" t="s">
        <v>6185</v>
      </c>
    </row>
    <row r="152" spans="1:29" ht="48" x14ac:dyDescent="0.25">
      <c r="A152" s="309">
        <v>149</v>
      </c>
      <c r="B152" s="309" t="s">
        <v>3768</v>
      </c>
      <c r="C152" s="326" t="s">
        <v>3769</v>
      </c>
      <c r="D152" s="325"/>
      <c r="E152" s="309"/>
      <c r="F152" s="309"/>
      <c r="G152" s="309"/>
      <c r="H152" s="309"/>
      <c r="I152" s="309"/>
      <c r="J152" s="309"/>
      <c r="K152" s="309">
        <v>1</v>
      </c>
      <c r="L152" s="325">
        <v>950</v>
      </c>
      <c r="M152" s="325">
        <v>950</v>
      </c>
      <c r="N152" s="309"/>
      <c r="O152" s="309"/>
      <c r="P152" s="325"/>
      <c r="Q152" s="325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5"/>
      <c r="AB152" s="309" t="s">
        <v>20</v>
      </c>
      <c r="AC152" s="309" t="s">
        <v>6185</v>
      </c>
    </row>
    <row r="153" spans="1:29" ht="24" x14ac:dyDescent="0.25">
      <c r="A153" s="309">
        <v>150</v>
      </c>
      <c r="B153" s="309" t="s">
        <v>3770</v>
      </c>
      <c r="C153" s="326" t="s">
        <v>3771</v>
      </c>
      <c r="D153" s="325"/>
      <c r="E153" s="309"/>
      <c r="F153" s="309"/>
      <c r="G153" s="309"/>
      <c r="H153" s="309"/>
      <c r="I153" s="309"/>
      <c r="J153" s="309"/>
      <c r="K153" s="309">
        <v>1</v>
      </c>
      <c r="L153" s="325">
        <v>500</v>
      </c>
      <c r="M153" s="325">
        <v>500</v>
      </c>
      <c r="N153" s="309"/>
      <c r="O153" s="309"/>
      <c r="P153" s="325"/>
      <c r="Q153" s="325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5"/>
      <c r="AB153" s="309" t="s">
        <v>20</v>
      </c>
      <c r="AC153" s="309" t="s">
        <v>6185</v>
      </c>
    </row>
    <row r="154" spans="1:29" ht="36" x14ac:dyDescent="0.25">
      <c r="A154" s="309">
        <v>151</v>
      </c>
      <c r="B154" s="309" t="s">
        <v>3772</v>
      </c>
      <c r="C154" s="326" t="s">
        <v>3773</v>
      </c>
      <c r="D154" s="325"/>
      <c r="E154" s="309"/>
      <c r="F154" s="309"/>
      <c r="G154" s="309"/>
      <c r="H154" s="309"/>
      <c r="I154" s="309"/>
      <c r="J154" s="309"/>
      <c r="K154" s="309">
        <v>1</v>
      </c>
      <c r="L154" s="325">
        <v>500</v>
      </c>
      <c r="M154" s="325">
        <v>500</v>
      </c>
      <c r="N154" s="309"/>
      <c r="O154" s="309"/>
      <c r="P154" s="325"/>
      <c r="Q154" s="325"/>
      <c r="R154" s="309"/>
      <c r="S154" s="309"/>
      <c r="T154" s="309"/>
      <c r="U154" s="309"/>
      <c r="V154" s="309"/>
      <c r="W154" s="309"/>
      <c r="X154" s="309" t="s">
        <v>60</v>
      </c>
      <c r="Y154" s="309">
        <v>1</v>
      </c>
      <c r="Z154" s="308">
        <v>320</v>
      </c>
      <c r="AA154" s="305">
        <f t="shared" si="2"/>
        <v>320</v>
      </c>
      <c r="AB154" s="309" t="s">
        <v>20</v>
      </c>
      <c r="AC154" s="309" t="s">
        <v>6185</v>
      </c>
    </row>
    <row r="155" spans="1:29" x14ac:dyDescent="0.25">
      <c r="A155" s="309">
        <v>152</v>
      </c>
      <c r="B155" s="309"/>
      <c r="C155" s="326"/>
      <c r="D155" s="325"/>
      <c r="E155" s="309"/>
      <c r="F155" s="309"/>
      <c r="G155" s="309"/>
      <c r="H155" s="309"/>
      <c r="I155" s="309"/>
      <c r="J155" s="309"/>
      <c r="K155" s="309"/>
      <c r="L155" s="325"/>
      <c r="M155" s="325"/>
      <c r="N155" s="309"/>
      <c r="O155" s="309"/>
      <c r="P155" s="325"/>
      <c r="Q155" s="325"/>
      <c r="R155" s="309"/>
      <c r="S155" s="309"/>
      <c r="T155" s="309"/>
      <c r="U155" s="309"/>
      <c r="V155" s="309"/>
      <c r="W155" s="309"/>
      <c r="X155" s="309" t="s">
        <v>60</v>
      </c>
      <c r="Y155" s="309">
        <v>1</v>
      </c>
      <c r="Z155" s="309">
        <v>180</v>
      </c>
      <c r="AA155" s="305">
        <f t="shared" si="2"/>
        <v>180</v>
      </c>
      <c r="AB155" s="309" t="s">
        <v>20</v>
      </c>
      <c r="AC155" s="309" t="s">
        <v>6185</v>
      </c>
    </row>
    <row r="156" spans="1:29" ht="36" x14ac:dyDescent="0.25">
      <c r="A156" s="309">
        <v>153</v>
      </c>
      <c r="B156" s="309" t="s">
        <v>3774</v>
      </c>
      <c r="C156" s="326" t="s">
        <v>3775</v>
      </c>
      <c r="D156" s="325"/>
      <c r="E156" s="309"/>
      <c r="F156" s="309"/>
      <c r="G156" s="309"/>
      <c r="H156" s="309"/>
      <c r="I156" s="309"/>
      <c r="J156" s="309"/>
      <c r="K156" s="309">
        <v>1</v>
      </c>
      <c r="L156" s="325">
        <v>500</v>
      </c>
      <c r="M156" s="325">
        <v>500</v>
      </c>
      <c r="N156" s="309"/>
      <c r="O156" s="309"/>
      <c r="P156" s="325"/>
      <c r="Q156" s="325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5"/>
      <c r="AB156" s="309" t="s">
        <v>20</v>
      </c>
      <c r="AC156" s="309" t="s">
        <v>6185</v>
      </c>
    </row>
    <row r="157" spans="1:29" ht="48" x14ac:dyDescent="0.25">
      <c r="A157" s="309">
        <v>154</v>
      </c>
      <c r="B157" s="309" t="s">
        <v>3776</v>
      </c>
      <c r="C157" s="326" t="s">
        <v>3777</v>
      </c>
      <c r="D157" s="325"/>
      <c r="E157" s="309"/>
      <c r="F157" s="309"/>
      <c r="G157" s="309"/>
      <c r="H157" s="309"/>
      <c r="I157" s="309"/>
      <c r="J157" s="309"/>
      <c r="K157" s="309">
        <v>1</v>
      </c>
      <c r="L157" s="325">
        <v>400</v>
      </c>
      <c r="M157" s="325">
        <v>400</v>
      </c>
      <c r="N157" s="309"/>
      <c r="O157" s="309"/>
      <c r="P157" s="325"/>
      <c r="Q157" s="325"/>
      <c r="R157" s="309"/>
      <c r="S157" s="309"/>
      <c r="T157" s="309"/>
      <c r="U157" s="309"/>
      <c r="V157" s="309"/>
      <c r="W157" s="309"/>
      <c r="X157" s="309" t="s">
        <v>60</v>
      </c>
      <c r="Y157" s="309">
        <v>1</v>
      </c>
      <c r="Z157" s="309">
        <v>125</v>
      </c>
      <c r="AA157" s="305">
        <f t="shared" si="2"/>
        <v>125</v>
      </c>
      <c r="AB157" s="309" t="s">
        <v>20</v>
      </c>
      <c r="AC157" s="309" t="s">
        <v>6185</v>
      </c>
    </row>
    <row r="158" spans="1:29" ht="36" x14ac:dyDescent="0.25">
      <c r="A158" s="309">
        <v>155</v>
      </c>
      <c r="B158" s="309" t="s">
        <v>3778</v>
      </c>
      <c r="C158" s="326" t="s">
        <v>3779</v>
      </c>
      <c r="D158" s="325"/>
      <c r="E158" s="309"/>
      <c r="F158" s="309"/>
      <c r="G158" s="309"/>
      <c r="H158" s="309"/>
      <c r="I158" s="309"/>
      <c r="J158" s="309"/>
      <c r="K158" s="309">
        <v>1</v>
      </c>
      <c r="L158" s="325">
        <v>500</v>
      </c>
      <c r="M158" s="325">
        <v>500</v>
      </c>
      <c r="N158" s="309"/>
      <c r="O158" s="309"/>
      <c r="P158" s="325"/>
      <c r="Q158" s="325"/>
      <c r="R158" s="309"/>
      <c r="S158" s="309"/>
      <c r="T158" s="309"/>
      <c r="U158" s="309"/>
      <c r="V158" s="309"/>
      <c r="W158" s="309"/>
      <c r="X158" s="309" t="s">
        <v>60</v>
      </c>
      <c r="Y158" s="309">
        <v>1</v>
      </c>
      <c r="Z158" s="309">
        <v>320</v>
      </c>
      <c r="AA158" s="305">
        <f t="shared" si="2"/>
        <v>320</v>
      </c>
      <c r="AB158" s="309" t="s">
        <v>20</v>
      </c>
      <c r="AC158" s="309" t="s">
        <v>6185</v>
      </c>
    </row>
    <row r="159" spans="1:29" x14ac:dyDescent="0.25">
      <c r="A159" s="309">
        <v>156</v>
      </c>
      <c r="B159" s="309"/>
      <c r="C159" s="326"/>
      <c r="D159" s="325"/>
      <c r="E159" s="309"/>
      <c r="F159" s="309"/>
      <c r="G159" s="309"/>
      <c r="H159" s="309"/>
      <c r="I159" s="309"/>
      <c r="J159" s="309"/>
      <c r="K159" s="309"/>
      <c r="L159" s="325"/>
      <c r="M159" s="325"/>
      <c r="N159" s="309"/>
      <c r="O159" s="309"/>
      <c r="P159" s="325"/>
      <c r="Q159" s="325"/>
      <c r="R159" s="309"/>
      <c r="S159" s="309"/>
      <c r="T159" s="309"/>
      <c r="U159" s="309"/>
      <c r="V159" s="309"/>
      <c r="W159" s="309"/>
      <c r="X159" s="309" t="s">
        <v>60</v>
      </c>
      <c r="Y159" s="309">
        <v>1</v>
      </c>
      <c r="Z159" s="309">
        <v>180</v>
      </c>
      <c r="AA159" s="305">
        <f t="shared" si="2"/>
        <v>180</v>
      </c>
      <c r="AB159" s="309" t="s">
        <v>20</v>
      </c>
      <c r="AC159" s="309" t="s">
        <v>6185</v>
      </c>
    </row>
    <row r="160" spans="1:29" ht="36" x14ac:dyDescent="0.25">
      <c r="A160" s="309">
        <v>157</v>
      </c>
      <c r="B160" s="309" t="s">
        <v>3780</v>
      </c>
      <c r="C160" s="326" t="s">
        <v>3781</v>
      </c>
      <c r="D160" s="325"/>
      <c r="E160" s="309"/>
      <c r="F160" s="309"/>
      <c r="G160" s="309"/>
      <c r="H160" s="309"/>
      <c r="I160" s="309"/>
      <c r="J160" s="309"/>
      <c r="K160" s="309">
        <v>1</v>
      </c>
      <c r="L160" s="325">
        <v>500</v>
      </c>
      <c r="M160" s="325">
        <v>500</v>
      </c>
      <c r="N160" s="309"/>
      <c r="O160" s="309"/>
      <c r="P160" s="325"/>
      <c r="Q160" s="325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5"/>
      <c r="AB160" s="309" t="s">
        <v>20</v>
      </c>
      <c r="AC160" s="309" t="s">
        <v>6185</v>
      </c>
    </row>
    <row r="161" spans="1:29" ht="36" x14ac:dyDescent="0.25">
      <c r="A161" s="309">
        <v>158</v>
      </c>
      <c r="B161" s="309" t="s">
        <v>3782</v>
      </c>
      <c r="C161" s="326" t="s">
        <v>3783</v>
      </c>
      <c r="D161" s="325"/>
      <c r="E161" s="309"/>
      <c r="F161" s="309"/>
      <c r="G161" s="309"/>
      <c r="H161" s="309"/>
      <c r="I161" s="309"/>
      <c r="J161" s="309"/>
      <c r="K161" s="309">
        <v>1</v>
      </c>
      <c r="L161" s="325">
        <v>250</v>
      </c>
      <c r="M161" s="325">
        <v>250</v>
      </c>
      <c r="N161" s="309"/>
      <c r="O161" s="309"/>
      <c r="P161" s="325"/>
      <c r="Q161" s="325"/>
      <c r="R161" s="309"/>
      <c r="S161" s="309"/>
      <c r="T161" s="309">
        <v>1</v>
      </c>
      <c r="U161" s="309"/>
      <c r="V161" s="309">
        <v>3</v>
      </c>
      <c r="W161" s="309"/>
      <c r="X161" s="309" t="s">
        <v>60</v>
      </c>
      <c r="Y161" s="309">
        <v>1</v>
      </c>
      <c r="Z161" s="309">
        <v>250</v>
      </c>
      <c r="AA161" s="305">
        <f t="shared" si="2"/>
        <v>250</v>
      </c>
      <c r="AB161" s="309" t="s">
        <v>20</v>
      </c>
      <c r="AC161" s="309" t="s">
        <v>6185</v>
      </c>
    </row>
    <row r="162" spans="1:29" x14ac:dyDescent="0.25">
      <c r="A162" s="309">
        <v>159</v>
      </c>
      <c r="B162" s="309"/>
      <c r="C162" s="326"/>
      <c r="D162" s="325"/>
      <c r="E162" s="309"/>
      <c r="F162" s="309"/>
      <c r="G162" s="309"/>
      <c r="H162" s="309"/>
      <c r="I162" s="309"/>
      <c r="J162" s="309"/>
      <c r="K162" s="309"/>
      <c r="L162" s="325"/>
      <c r="M162" s="325"/>
      <c r="N162" s="309"/>
      <c r="O162" s="309"/>
      <c r="P162" s="325"/>
      <c r="Q162" s="325"/>
      <c r="R162" s="309"/>
      <c r="S162" s="309"/>
      <c r="T162" s="309"/>
      <c r="U162" s="309"/>
      <c r="V162" s="309"/>
      <c r="W162" s="309"/>
      <c r="X162" s="309" t="s">
        <v>60</v>
      </c>
      <c r="Y162" s="309">
        <v>1</v>
      </c>
      <c r="Z162" s="309">
        <v>125</v>
      </c>
      <c r="AA162" s="305">
        <f t="shared" si="2"/>
        <v>125</v>
      </c>
      <c r="AB162" s="309" t="s">
        <v>20</v>
      </c>
      <c r="AC162" s="309" t="s">
        <v>6185</v>
      </c>
    </row>
    <row r="163" spans="1:29" ht="48" x14ac:dyDescent="0.25">
      <c r="A163" s="309">
        <v>160</v>
      </c>
      <c r="B163" s="309" t="s">
        <v>3784</v>
      </c>
      <c r="C163" s="326" t="s">
        <v>3785</v>
      </c>
      <c r="D163" s="325"/>
      <c r="E163" s="309"/>
      <c r="F163" s="309"/>
      <c r="G163" s="309"/>
      <c r="H163" s="309"/>
      <c r="I163" s="309"/>
      <c r="J163" s="309"/>
      <c r="K163" s="309">
        <v>1</v>
      </c>
      <c r="L163" s="325">
        <v>500</v>
      </c>
      <c r="M163" s="325">
        <v>500</v>
      </c>
      <c r="N163" s="309"/>
      <c r="O163" s="309"/>
      <c r="P163" s="325"/>
      <c r="Q163" s="325"/>
      <c r="R163" s="309"/>
      <c r="S163" s="309"/>
      <c r="T163" s="309"/>
      <c r="U163" s="309"/>
      <c r="V163" s="309"/>
      <c r="W163" s="309"/>
      <c r="X163" s="309" t="s">
        <v>60</v>
      </c>
      <c r="Y163" s="309">
        <v>1</v>
      </c>
      <c r="Z163" s="309">
        <v>63</v>
      </c>
      <c r="AA163" s="305">
        <f t="shared" si="2"/>
        <v>63</v>
      </c>
      <c r="AB163" s="309" t="s">
        <v>20</v>
      </c>
      <c r="AC163" s="309" t="s">
        <v>6185</v>
      </c>
    </row>
    <row r="164" spans="1:29" ht="24" x14ac:dyDescent="0.25">
      <c r="A164" s="309">
        <v>161</v>
      </c>
      <c r="B164" s="309" t="s">
        <v>3786</v>
      </c>
      <c r="C164" s="326" t="s">
        <v>3787</v>
      </c>
      <c r="D164" s="325"/>
      <c r="E164" s="309"/>
      <c r="F164" s="309"/>
      <c r="G164" s="309"/>
      <c r="H164" s="309"/>
      <c r="I164" s="309"/>
      <c r="J164" s="309"/>
      <c r="K164" s="309">
        <v>1</v>
      </c>
      <c r="L164" s="325" t="s">
        <v>3741</v>
      </c>
      <c r="M164" s="325">
        <v>500</v>
      </c>
      <c r="N164" s="309"/>
      <c r="O164" s="309"/>
      <c r="P164" s="325"/>
      <c r="Q164" s="325"/>
      <c r="R164" s="309"/>
      <c r="S164" s="309"/>
      <c r="T164" s="309"/>
      <c r="U164" s="309"/>
      <c r="V164" s="309">
        <v>1</v>
      </c>
      <c r="W164" s="309"/>
      <c r="X164" s="309"/>
      <c r="Y164" s="309"/>
      <c r="Z164" s="309"/>
      <c r="AA164" s="305"/>
      <c r="AB164" s="309" t="s">
        <v>20</v>
      </c>
      <c r="AC164" s="309" t="s">
        <v>6185</v>
      </c>
    </row>
    <row r="165" spans="1:29" ht="36" x14ac:dyDescent="0.25">
      <c r="A165" s="309">
        <v>162</v>
      </c>
      <c r="B165" s="309" t="s">
        <v>3788</v>
      </c>
      <c r="C165" s="326" t="s">
        <v>3789</v>
      </c>
      <c r="D165" s="325"/>
      <c r="E165" s="309"/>
      <c r="F165" s="309"/>
      <c r="G165" s="309"/>
      <c r="H165" s="309"/>
      <c r="I165" s="309"/>
      <c r="J165" s="309"/>
      <c r="K165" s="309">
        <v>1</v>
      </c>
      <c r="L165" s="325">
        <v>400</v>
      </c>
      <c r="M165" s="325">
        <v>400</v>
      </c>
      <c r="N165" s="309"/>
      <c r="O165" s="309"/>
      <c r="P165" s="325"/>
      <c r="Q165" s="325"/>
      <c r="R165" s="309"/>
      <c r="S165" s="309"/>
      <c r="T165" s="309"/>
      <c r="U165" s="309"/>
      <c r="V165" s="309"/>
      <c r="W165" s="309"/>
      <c r="X165" s="309" t="s">
        <v>60</v>
      </c>
      <c r="Y165" s="309">
        <v>1</v>
      </c>
      <c r="Z165" s="309">
        <v>125</v>
      </c>
      <c r="AA165" s="305">
        <f t="shared" si="2"/>
        <v>125</v>
      </c>
      <c r="AB165" s="309" t="s">
        <v>20</v>
      </c>
      <c r="AC165" s="309" t="s">
        <v>6185</v>
      </c>
    </row>
    <row r="166" spans="1:29" ht="24" x14ac:dyDescent="0.25">
      <c r="A166" s="309">
        <v>163</v>
      </c>
      <c r="B166" s="309" t="s">
        <v>3790</v>
      </c>
      <c r="C166" s="326" t="s">
        <v>3791</v>
      </c>
      <c r="D166" s="325"/>
      <c r="E166" s="309"/>
      <c r="F166" s="309"/>
      <c r="G166" s="309"/>
      <c r="H166" s="309"/>
      <c r="I166" s="309"/>
      <c r="J166" s="309"/>
      <c r="K166" s="309">
        <v>1</v>
      </c>
      <c r="L166" s="325">
        <v>400</v>
      </c>
      <c r="M166" s="325">
        <v>400</v>
      </c>
      <c r="N166" s="309"/>
      <c r="O166" s="309"/>
      <c r="P166" s="325"/>
      <c r="Q166" s="325"/>
      <c r="R166" s="309"/>
      <c r="S166" s="309"/>
      <c r="T166" s="309"/>
      <c r="U166" s="309"/>
      <c r="V166" s="309"/>
      <c r="W166" s="309"/>
      <c r="X166" s="309" t="s">
        <v>60</v>
      </c>
      <c r="Y166" s="309">
        <v>1</v>
      </c>
      <c r="Z166" s="309">
        <v>63</v>
      </c>
      <c r="AA166" s="305">
        <f t="shared" si="2"/>
        <v>63</v>
      </c>
      <c r="AB166" s="309" t="s">
        <v>20</v>
      </c>
      <c r="AC166" s="309" t="s">
        <v>6185</v>
      </c>
    </row>
    <row r="167" spans="1:29" ht="36" x14ac:dyDescent="0.25">
      <c r="A167" s="309">
        <v>164</v>
      </c>
      <c r="B167" s="309" t="s">
        <v>3792</v>
      </c>
      <c r="C167" s="326" t="s">
        <v>3793</v>
      </c>
      <c r="D167" s="325"/>
      <c r="E167" s="309"/>
      <c r="F167" s="309"/>
      <c r="G167" s="309"/>
      <c r="H167" s="309"/>
      <c r="I167" s="309"/>
      <c r="J167" s="309"/>
      <c r="K167" s="309">
        <v>1</v>
      </c>
      <c r="L167" s="325">
        <v>500</v>
      </c>
      <c r="M167" s="325">
        <v>500</v>
      </c>
      <c r="N167" s="309"/>
      <c r="O167" s="309"/>
      <c r="P167" s="325"/>
      <c r="Q167" s="325"/>
      <c r="R167" s="309"/>
      <c r="S167" s="309"/>
      <c r="T167" s="309"/>
      <c r="U167" s="309"/>
      <c r="V167" s="309"/>
      <c r="W167" s="309"/>
      <c r="X167" s="309" t="s">
        <v>60</v>
      </c>
      <c r="Y167" s="309">
        <v>1</v>
      </c>
      <c r="Z167" s="309">
        <v>200</v>
      </c>
      <c r="AA167" s="305">
        <f t="shared" si="2"/>
        <v>200</v>
      </c>
      <c r="AB167" s="309" t="s">
        <v>20</v>
      </c>
      <c r="AC167" s="309" t="s">
        <v>6185</v>
      </c>
    </row>
    <row r="168" spans="1:29" ht="36" x14ac:dyDescent="0.25">
      <c r="A168" s="309">
        <v>165</v>
      </c>
      <c r="B168" s="309" t="s">
        <v>3794</v>
      </c>
      <c r="C168" s="326" t="s">
        <v>3795</v>
      </c>
      <c r="D168" s="325"/>
      <c r="E168" s="309"/>
      <c r="F168" s="309"/>
      <c r="G168" s="309"/>
      <c r="H168" s="309"/>
      <c r="I168" s="309"/>
      <c r="J168" s="309"/>
      <c r="K168" s="309">
        <v>1</v>
      </c>
      <c r="L168" s="325">
        <v>500</v>
      </c>
      <c r="M168" s="325">
        <v>500</v>
      </c>
      <c r="N168" s="309"/>
      <c r="O168" s="309"/>
      <c r="P168" s="325"/>
      <c r="Q168" s="325"/>
      <c r="R168" s="309"/>
      <c r="S168" s="309"/>
      <c r="T168" s="309"/>
      <c r="U168" s="309"/>
      <c r="V168" s="309"/>
      <c r="W168" s="309"/>
      <c r="X168" s="309" t="s">
        <v>60</v>
      </c>
      <c r="Y168" s="309">
        <v>1</v>
      </c>
      <c r="Z168" s="309">
        <v>100</v>
      </c>
      <c r="AA168" s="305">
        <f t="shared" si="2"/>
        <v>100</v>
      </c>
      <c r="AB168" s="309" t="s">
        <v>20</v>
      </c>
      <c r="AC168" s="309" t="s">
        <v>6185</v>
      </c>
    </row>
    <row r="169" spans="1:29" ht="48" x14ac:dyDescent="0.25">
      <c r="A169" s="309">
        <v>166</v>
      </c>
      <c r="B169" s="309" t="s">
        <v>3796</v>
      </c>
      <c r="C169" s="326" t="s">
        <v>3797</v>
      </c>
      <c r="D169" s="325"/>
      <c r="E169" s="309"/>
      <c r="F169" s="309"/>
      <c r="G169" s="309"/>
      <c r="H169" s="309"/>
      <c r="I169" s="309"/>
      <c r="J169" s="309"/>
      <c r="K169" s="309">
        <v>1</v>
      </c>
      <c r="L169" s="325">
        <v>750</v>
      </c>
      <c r="M169" s="325">
        <v>750</v>
      </c>
      <c r="N169" s="309"/>
      <c r="O169" s="309"/>
      <c r="P169" s="325"/>
      <c r="Q169" s="325"/>
      <c r="R169" s="309"/>
      <c r="S169" s="309"/>
      <c r="T169" s="309"/>
      <c r="U169" s="309"/>
      <c r="V169" s="309"/>
      <c r="W169" s="309"/>
      <c r="X169" s="309" t="s">
        <v>60</v>
      </c>
      <c r="Y169" s="309">
        <v>1</v>
      </c>
      <c r="Z169" s="309">
        <v>380</v>
      </c>
      <c r="AA169" s="305">
        <f t="shared" si="2"/>
        <v>380</v>
      </c>
      <c r="AB169" s="309" t="s">
        <v>20</v>
      </c>
      <c r="AC169" s="309" t="s">
        <v>6185</v>
      </c>
    </row>
    <row r="170" spans="1:29" x14ac:dyDescent="0.25">
      <c r="A170" s="309">
        <v>167</v>
      </c>
      <c r="B170" s="309"/>
      <c r="C170" s="326"/>
      <c r="D170" s="325"/>
      <c r="E170" s="309"/>
      <c r="F170" s="309"/>
      <c r="G170" s="309"/>
      <c r="H170" s="309"/>
      <c r="I170" s="309"/>
      <c r="J170" s="309"/>
      <c r="K170" s="309"/>
      <c r="L170" s="325"/>
      <c r="M170" s="325"/>
      <c r="N170" s="309"/>
      <c r="O170" s="309"/>
      <c r="P170" s="325"/>
      <c r="Q170" s="325"/>
      <c r="R170" s="309"/>
      <c r="S170" s="309"/>
      <c r="T170" s="309"/>
      <c r="U170" s="309"/>
      <c r="V170" s="309"/>
      <c r="W170" s="309"/>
      <c r="X170" s="309" t="s">
        <v>60</v>
      </c>
      <c r="Y170" s="309">
        <v>1</v>
      </c>
      <c r="Z170" s="309">
        <v>200</v>
      </c>
      <c r="AA170" s="305">
        <f t="shared" si="2"/>
        <v>200</v>
      </c>
      <c r="AB170" s="309" t="s">
        <v>20</v>
      </c>
      <c r="AC170" s="309" t="s">
        <v>6185</v>
      </c>
    </row>
    <row r="171" spans="1:29" ht="24" x14ac:dyDescent="0.25">
      <c r="A171" s="309">
        <v>168</v>
      </c>
      <c r="B171" s="309" t="s">
        <v>3798</v>
      </c>
      <c r="C171" s="326" t="s">
        <v>3799</v>
      </c>
      <c r="D171" s="325"/>
      <c r="E171" s="309"/>
      <c r="F171" s="309"/>
      <c r="G171" s="309"/>
      <c r="H171" s="309"/>
      <c r="I171" s="309"/>
      <c r="J171" s="309"/>
      <c r="K171" s="309">
        <v>1</v>
      </c>
      <c r="L171" s="325">
        <v>750</v>
      </c>
      <c r="M171" s="325">
        <v>750</v>
      </c>
      <c r="N171" s="309"/>
      <c r="O171" s="309"/>
      <c r="P171" s="325"/>
      <c r="Q171" s="325"/>
      <c r="R171" s="309"/>
      <c r="S171" s="309"/>
      <c r="T171" s="309"/>
      <c r="U171" s="309"/>
      <c r="V171" s="309"/>
      <c r="W171" s="309"/>
      <c r="X171" s="309" t="s">
        <v>60</v>
      </c>
      <c r="Y171" s="309">
        <v>1</v>
      </c>
      <c r="Z171" s="309">
        <v>500</v>
      </c>
      <c r="AA171" s="305">
        <f t="shared" si="2"/>
        <v>500</v>
      </c>
      <c r="AB171" s="309" t="s">
        <v>20</v>
      </c>
      <c r="AC171" s="309" t="s">
        <v>6185</v>
      </c>
    </row>
    <row r="172" spans="1:29" ht="36" x14ac:dyDescent="0.25">
      <c r="A172" s="309">
        <v>169</v>
      </c>
      <c r="B172" s="309" t="s">
        <v>3800</v>
      </c>
      <c r="C172" s="326" t="s">
        <v>3801</v>
      </c>
      <c r="D172" s="325"/>
      <c r="E172" s="309"/>
      <c r="F172" s="309"/>
      <c r="G172" s="309"/>
      <c r="H172" s="309"/>
      <c r="I172" s="309"/>
      <c r="J172" s="309"/>
      <c r="K172" s="309">
        <v>1</v>
      </c>
      <c r="L172" s="325">
        <v>750</v>
      </c>
      <c r="M172" s="325">
        <v>750</v>
      </c>
      <c r="N172" s="309"/>
      <c r="O172" s="309"/>
      <c r="P172" s="325"/>
      <c r="Q172" s="325"/>
      <c r="R172" s="309"/>
      <c r="S172" s="309"/>
      <c r="T172" s="309"/>
      <c r="U172" s="309"/>
      <c r="V172" s="309">
        <v>1</v>
      </c>
      <c r="W172" s="309"/>
      <c r="X172" s="309" t="s">
        <v>60</v>
      </c>
      <c r="Y172" s="309">
        <v>1</v>
      </c>
      <c r="Z172" s="309">
        <v>250</v>
      </c>
      <c r="AA172" s="305">
        <f t="shared" si="2"/>
        <v>250</v>
      </c>
      <c r="AB172" s="309" t="s">
        <v>20</v>
      </c>
      <c r="AC172" s="309" t="s">
        <v>6185</v>
      </c>
    </row>
    <row r="173" spans="1:29" x14ac:dyDescent="0.25">
      <c r="A173" s="309">
        <v>170</v>
      </c>
      <c r="B173" s="309"/>
      <c r="C173" s="326"/>
      <c r="D173" s="325"/>
      <c r="E173" s="309"/>
      <c r="F173" s="309"/>
      <c r="G173" s="309"/>
      <c r="H173" s="309"/>
      <c r="I173" s="309"/>
      <c r="J173" s="309"/>
      <c r="K173" s="309"/>
      <c r="L173" s="325"/>
      <c r="M173" s="325"/>
      <c r="N173" s="309"/>
      <c r="O173" s="309"/>
      <c r="P173" s="325"/>
      <c r="Q173" s="325"/>
      <c r="R173" s="309"/>
      <c r="S173" s="309"/>
      <c r="T173" s="309"/>
      <c r="U173" s="309"/>
      <c r="V173" s="309"/>
      <c r="W173" s="309"/>
      <c r="X173" s="309" t="s">
        <v>60</v>
      </c>
      <c r="Y173" s="309">
        <v>1</v>
      </c>
      <c r="Z173" s="309">
        <v>250</v>
      </c>
      <c r="AA173" s="305">
        <f t="shared" si="2"/>
        <v>250</v>
      </c>
      <c r="AB173" s="309" t="s">
        <v>20</v>
      </c>
      <c r="AC173" s="309" t="s">
        <v>6185</v>
      </c>
    </row>
    <row r="174" spans="1:29" ht="24" x14ac:dyDescent="0.25">
      <c r="A174" s="309">
        <v>171</v>
      </c>
      <c r="B174" s="309" t="s">
        <v>3802</v>
      </c>
      <c r="C174" s="326" t="s">
        <v>3803</v>
      </c>
      <c r="D174" s="325"/>
      <c r="E174" s="309"/>
      <c r="F174" s="309"/>
      <c r="G174" s="309"/>
      <c r="H174" s="309"/>
      <c r="I174" s="309"/>
      <c r="J174" s="309"/>
      <c r="K174" s="309">
        <v>1</v>
      </c>
      <c r="L174" s="325">
        <v>500</v>
      </c>
      <c r="M174" s="325">
        <v>500</v>
      </c>
      <c r="N174" s="309"/>
      <c r="O174" s="309"/>
      <c r="P174" s="325"/>
      <c r="Q174" s="325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5"/>
      <c r="AB174" s="309" t="s">
        <v>20</v>
      </c>
      <c r="AC174" s="309" t="s">
        <v>6185</v>
      </c>
    </row>
    <row r="175" spans="1:29" ht="24" x14ac:dyDescent="0.25">
      <c r="A175" s="309">
        <v>172</v>
      </c>
      <c r="B175" s="309" t="s">
        <v>3804</v>
      </c>
      <c r="C175" s="326" t="s">
        <v>3805</v>
      </c>
      <c r="D175" s="325"/>
      <c r="E175" s="309"/>
      <c r="F175" s="309"/>
      <c r="G175" s="309"/>
      <c r="H175" s="309"/>
      <c r="I175" s="309"/>
      <c r="J175" s="309"/>
      <c r="K175" s="309">
        <v>1</v>
      </c>
      <c r="L175" s="325">
        <v>500</v>
      </c>
      <c r="M175" s="325">
        <v>500</v>
      </c>
      <c r="N175" s="309"/>
      <c r="O175" s="309"/>
      <c r="P175" s="325"/>
      <c r="Q175" s="325"/>
      <c r="R175" s="309"/>
      <c r="S175" s="309"/>
      <c r="T175" s="309"/>
      <c r="U175" s="309"/>
      <c r="V175" s="309"/>
      <c r="W175" s="309"/>
      <c r="X175" s="309" t="s">
        <v>60</v>
      </c>
      <c r="Y175" s="309">
        <v>1</v>
      </c>
      <c r="Z175" s="309">
        <v>400</v>
      </c>
      <c r="AA175" s="305">
        <f t="shared" si="2"/>
        <v>400</v>
      </c>
      <c r="AB175" s="309" t="s">
        <v>20</v>
      </c>
      <c r="AC175" s="309" t="s">
        <v>6185</v>
      </c>
    </row>
    <row r="176" spans="1:29" ht="24" x14ac:dyDescent="0.25">
      <c r="A176" s="309">
        <v>173</v>
      </c>
      <c r="B176" s="309" t="s">
        <v>3806</v>
      </c>
      <c r="C176" s="326" t="s">
        <v>3807</v>
      </c>
      <c r="D176" s="325"/>
      <c r="E176" s="309"/>
      <c r="F176" s="309"/>
      <c r="G176" s="309"/>
      <c r="H176" s="309"/>
      <c r="I176" s="309"/>
      <c r="J176" s="309"/>
      <c r="K176" s="309">
        <v>1</v>
      </c>
      <c r="L176" s="325">
        <v>500</v>
      </c>
      <c r="M176" s="325">
        <v>500</v>
      </c>
      <c r="N176" s="309"/>
      <c r="O176" s="309"/>
      <c r="P176" s="325"/>
      <c r="Q176" s="325"/>
      <c r="R176" s="309"/>
      <c r="S176" s="309"/>
      <c r="T176" s="309"/>
      <c r="U176" s="309"/>
      <c r="V176" s="309">
        <v>3</v>
      </c>
      <c r="W176" s="309"/>
      <c r="X176" s="309" t="s">
        <v>60</v>
      </c>
      <c r="Y176" s="309">
        <v>1</v>
      </c>
      <c r="Z176" s="309">
        <v>320</v>
      </c>
      <c r="AA176" s="305">
        <f t="shared" si="2"/>
        <v>320</v>
      </c>
      <c r="AB176" s="309" t="s">
        <v>20</v>
      </c>
      <c r="AC176" s="309" t="s">
        <v>6185</v>
      </c>
    </row>
    <row r="177" spans="1:29" x14ac:dyDescent="0.25">
      <c r="A177" s="309">
        <v>174</v>
      </c>
      <c r="B177" s="309"/>
      <c r="C177" s="326"/>
      <c r="D177" s="325"/>
      <c r="E177" s="309"/>
      <c r="F177" s="309"/>
      <c r="G177" s="309"/>
      <c r="H177" s="309"/>
      <c r="I177" s="309"/>
      <c r="J177" s="309"/>
      <c r="K177" s="309"/>
      <c r="L177" s="325"/>
      <c r="M177" s="325"/>
      <c r="N177" s="309"/>
      <c r="O177" s="309"/>
      <c r="P177" s="325"/>
      <c r="Q177" s="325"/>
      <c r="R177" s="309"/>
      <c r="S177" s="309"/>
      <c r="T177" s="309"/>
      <c r="U177" s="309"/>
      <c r="V177" s="309"/>
      <c r="W177" s="309"/>
      <c r="X177" s="309" t="s">
        <v>60</v>
      </c>
      <c r="Y177" s="309">
        <v>1</v>
      </c>
      <c r="Z177" s="308">
        <v>125</v>
      </c>
      <c r="AA177" s="305">
        <f t="shared" si="2"/>
        <v>125</v>
      </c>
      <c r="AB177" s="309" t="s">
        <v>20</v>
      </c>
      <c r="AC177" s="309" t="s">
        <v>6185</v>
      </c>
    </row>
    <row r="178" spans="1:29" ht="24" x14ac:dyDescent="0.25">
      <c r="A178" s="309">
        <v>175</v>
      </c>
      <c r="B178" s="309" t="s">
        <v>3808</v>
      </c>
      <c r="C178" s="326" t="s">
        <v>3809</v>
      </c>
      <c r="D178" s="325"/>
      <c r="E178" s="309"/>
      <c r="F178" s="309"/>
      <c r="G178" s="309"/>
      <c r="H178" s="309"/>
      <c r="I178" s="309"/>
      <c r="J178" s="309"/>
      <c r="K178" s="309">
        <v>1</v>
      </c>
      <c r="L178" s="325">
        <v>500</v>
      </c>
      <c r="M178" s="325">
        <v>500</v>
      </c>
      <c r="N178" s="309"/>
      <c r="O178" s="309"/>
      <c r="P178" s="325"/>
      <c r="Q178" s="325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5"/>
      <c r="AB178" s="309" t="s">
        <v>20</v>
      </c>
      <c r="AC178" s="309" t="s">
        <v>6185</v>
      </c>
    </row>
    <row r="179" spans="1:29" ht="36" x14ac:dyDescent="0.25">
      <c r="A179" s="309">
        <v>176</v>
      </c>
      <c r="B179" s="309" t="s">
        <v>3810</v>
      </c>
      <c r="C179" s="326" t="s">
        <v>3811</v>
      </c>
      <c r="D179" s="325"/>
      <c r="E179" s="309"/>
      <c r="F179" s="309"/>
      <c r="G179" s="309"/>
      <c r="H179" s="309"/>
      <c r="I179" s="309"/>
      <c r="J179" s="309"/>
      <c r="K179" s="309">
        <v>1</v>
      </c>
      <c r="L179" s="325">
        <v>1000</v>
      </c>
      <c r="M179" s="325">
        <v>1000</v>
      </c>
      <c r="N179" s="309"/>
      <c r="O179" s="309"/>
      <c r="P179" s="325"/>
      <c r="Q179" s="325"/>
      <c r="R179" s="309"/>
      <c r="S179" s="309"/>
      <c r="T179" s="309"/>
      <c r="U179" s="309"/>
      <c r="V179" s="309">
        <v>2</v>
      </c>
      <c r="W179" s="309"/>
      <c r="X179" s="309" t="s">
        <v>60</v>
      </c>
      <c r="Y179" s="309">
        <v>1</v>
      </c>
      <c r="Z179" s="309">
        <v>500</v>
      </c>
      <c r="AA179" s="305">
        <f t="shared" si="2"/>
        <v>500</v>
      </c>
      <c r="AB179" s="309" t="s">
        <v>20</v>
      </c>
      <c r="AC179" s="309" t="s">
        <v>6185</v>
      </c>
    </row>
    <row r="180" spans="1:29" x14ac:dyDescent="0.25">
      <c r="A180" s="309">
        <v>177</v>
      </c>
      <c r="B180" s="309"/>
      <c r="C180" s="326"/>
      <c r="D180" s="325"/>
      <c r="E180" s="309"/>
      <c r="F180" s="309"/>
      <c r="G180" s="309"/>
      <c r="H180" s="309"/>
      <c r="I180" s="309"/>
      <c r="J180" s="309"/>
      <c r="K180" s="309"/>
      <c r="L180" s="325"/>
      <c r="M180" s="325"/>
      <c r="N180" s="309"/>
      <c r="O180" s="309"/>
      <c r="P180" s="325"/>
      <c r="Q180" s="325"/>
      <c r="R180" s="309"/>
      <c r="S180" s="309"/>
      <c r="T180" s="309"/>
      <c r="U180" s="309"/>
      <c r="V180" s="309"/>
      <c r="W180" s="309"/>
      <c r="X180" s="309" t="s">
        <v>60</v>
      </c>
      <c r="Y180" s="309">
        <v>1</v>
      </c>
      <c r="Z180" s="309">
        <v>180</v>
      </c>
      <c r="AA180" s="305">
        <f t="shared" si="2"/>
        <v>180</v>
      </c>
      <c r="AB180" s="309" t="s">
        <v>20</v>
      </c>
      <c r="AC180" s="309" t="s">
        <v>6185</v>
      </c>
    </row>
    <row r="181" spans="1:29" ht="36" x14ac:dyDescent="0.25">
      <c r="A181" s="309">
        <v>178</v>
      </c>
      <c r="B181" s="309" t="s">
        <v>3812</v>
      </c>
      <c r="C181" s="326" t="s">
        <v>3813</v>
      </c>
      <c r="D181" s="325"/>
      <c r="E181" s="309"/>
      <c r="F181" s="309"/>
      <c r="G181" s="309"/>
      <c r="H181" s="309"/>
      <c r="I181" s="309"/>
      <c r="J181" s="309"/>
      <c r="K181" s="309">
        <v>1</v>
      </c>
      <c r="L181" s="325">
        <v>1000</v>
      </c>
      <c r="M181" s="325">
        <v>1000</v>
      </c>
      <c r="N181" s="309"/>
      <c r="O181" s="309"/>
      <c r="P181" s="325"/>
      <c r="Q181" s="325"/>
      <c r="R181" s="309"/>
      <c r="S181" s="309"/>
      <c r="T181" s="309"/>
      <c r="U181" s="309"/>
      <c r="V181" s="309"/>
      <c r="W181" s="309"/>
      <c r="X181" s="309" t="s">
        <v>60</v>
      </c>
      <c r="Y181" s="309">
        <v>1</v>
      </c>
      <c r="Z181" s="309">
        <v>500</v>
      </c>
      <c r="AA181" s="305">
        <f t="shared" si="2"/>
        <v>500</v>
      </c>
      <c r="AB181" s="309" t="s">
        <v>20</v>
      </c>
      <c r="AC181" s="309" t="s">
        <v>6185</v>
      </c>
    </row>
    <row r="182" spans="1:29" ht="24" x14ac:dyDescent="0.25">
      <c r="A182" s="309">
        <v>179</v>
      </c>
      <c r="B182" s="309" t="s">
        <v>3814</v>
      </c>
      <c r="C182" s="326" t="s">
        <v>3815</v>
      </c>
      <c r="D182" s="325"/>
      <c r="E182" s="309"/>
      <c r="F182" s="309"/>
      <c r="G182" s="309"/>
      <c r="H182" s="309"/>
      <c r="I182" s="309"/>
      <c r="J182" s="309"/>
      <c r="K182" s="309">
        <v>1</v>
      </c>
      <c r="L182" s="325" t="s">
        <v>3816</v>
      </c>
      <c r="M182" s="325">
        <v>750</v>
      </c>
      <c r="N182" s="309"/>
      <c r="O182" s="309"/>
      <c r="P182" s="325"/>
      <c r="Q182" s="325"/>
      <c r="R182" s="309"/>
      <c r="S182" s="309"/>
      <c r="T182" s="309"/>
      <c r="U182" s="309"/>
      <c r="V182" s="309">
        <v>3</v>
      </c>
      <c r="W182" s="309"/>
      <c r="X182" s="309"/>
      <c r="Y182" s="309"/>
      <c r="Z182" s="309"/>
      <c r="AA182" s="305"/>
      <c r="AB182" s="309" t="s">
        <v>20</v>
      </c>
      <c r="AC182" s="309" t="s">
        <v>6185</v>
      </c>
    </row>
    <row r="183" spans="1:29" x14ac:dyDescent="0.25">
      <c r="A183" s="309">
        <v>180</v>
      </c>
      <c r="B183" s="309"/>
      <c r="C183" s="326"/>
      <c r="D183" s="325"/>
      <c r="E183" s="309"/>
      <c r="F183" s="309"/>
      <c r="G183" s="309"/>
      <c r="H183" s="309"/>
      <c r="I183" s="309"/>
      <c r="J183" s="309"/>
      <c r="K183" s="309"/>
      <c r="L183" s="325"/>
      <c r="M183" s="325"/>
      <c r="N183" s="309"/>
      <c r="O183" s="309"/>
      <c r="P183" s="325"/>
      <c r="Q183" s="325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5"/>
      <c r="AB183" s="309" t="s">
        <v>20</v>
      </c>
      <c r="AC183" s="309" t="s">
        <v>6185</v>
      </c>
    </row>
    <row r="184" spans="1:29" ht="24" x14ac:dyDescent="0.25">
      <c r="A184" s="309">
        <v>181</v>
      </c>
      <c r="B184" s="309" t="s">
        <v>3817</v>
      </c>
      <c r="C184" s="326" t="s">
        <v>3818</v>
      </c>
      <c r="D184" s="325"/>
      <c r="E184" s="309"/>
      <c r="F184" s="309"/>
      <c r="G184" s="309"/>
      <c r="H184" s="309"/>
      <c r="I184" s="309"/>
      <c r="J184" s="309"/>
      <c r="K184" s="309">
        <v>1</v>
      </c>
      <c r="L184" s="325">
        <v>1000</v>
      </c>
      <c r="M184" s="325">
        <v>1000</v>
      </c>
      <c r="N184" s="309"/>
      <c r="O184" s="309"/>
      <c r="P184" s="325"/>
      <c r="Q184" s="325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5"/>
      <c r="AB184" s="309" t="s">
        <v>20</v>
      </c>
      <c r="AC184" s="309" t="s">
        <v>6185</v>
      </c>
    </row>
    <row r="185" spans="1:29" ht="36" x14ac:dyDescent="0.25">
      <c r="A185" s="309">
        <v>182</v>
      </c>
      <c r="B185" s="309" t="s">
        <v>3819</v>
      </c>
      <c r="C185" s="326" t="s">
        <v>3820</v>
      </c>
      <c r="D185" s="325"/>
      <c r="E185" s="309"/>
      <c r="F185" s="309"/>
      <c r="G185" s="309"/>
      <c r="H185" s="309"/>
      <c r="I185" s="309"/>
      <c r="J185" s="309"/>
      <c r="K185" s="309">
        <v>1</v>
      </c>
      <c r="L185" s="325" t="s">
        <v>3674</v>
      </c>
      <c r="M185" s="325">
        <v>2000</v>
      </c>
      <c r="N185" s="309"/>
      <c r="O185" s="309"/>
      <c r="P185" s="325"/>
      <c r="Q185" s="325"/>
      <c r="R185" s="309"/>
      <c r="S185" s="309"/>
      <c r="T185" s="309"/>
      <c r="U185" s="309"/>
      <c r="V185" s="309"/>
      <c r="W185" s="309"/>
      <c r="X185" s="309" t="s">
        <v>60</v>
      </c>
      <c r="Y185" s="309">
        <v>1</v>
      </c>
      <c r="Z185" s="309">
        <v>320</v>
      </c>
      <c r="AA185" s="305">
        <f t="shared" si="2"/>
        <v>320</v>
      </c>
      <c r="AB185" s="309" t="s">
        <v>20</v>
      </c>
      <c r="AC185" s="309" t="s">
        <v>6185</v>
      </c>
    </row>
    <row r="186" spans="1:29" x14ac:dyDescent="0.25">
      <c r="A186" s="309">
        <v>183</v>
      </c>
      <c r="B186" s="309"/>
      <c r="C186" s="326"/>
      <c r="D186" s="325"/>
      <c r="E186" s="309"/>
      <c r="F186" s="309"/>
      <c r="G186" s="309"/>
      <c r="H186" s="309"/>
      <c r="I186" s="309"/>
      <c r="J186" s="309"/>
      <c r="K186" s="309"/>
      <c r="L186" s="325"/>
      <c r="M186" s="325"/>
      <c r="N186" s="309"/>
      <c r="O186" s="309"/>
      <c r="P186" s="325"/>
      <c r="Q186" s="325"/>
      <c r="R186" s="309"/>
      <c r="S186" s="309"/>
      <c r="T186" s="309"/>
      <c r="U186" s="309"/>
      <c r="V186" s="309"/>
      <c r="W186" s="309"/>
      <c r="X186" s="309" t="s">
        <v>60</v>
      </c>
      <c r="Y186" s="309">
        <v>1</v>
      </c>
      <c r="Z186" s="309">
        <v>320</v>
      </c>
      <c r="AA186" s="305">
        <f t="shared" si="2"/>
        <v>320</v>
      </c>
      <c r="AB186" s="309" t="s">
        <v>20</v>
      </c>
      <c r="AC186" s="309" t="s">
        <v>6185</v>
      </c>
    </row>
    <row r="187" spans="1:29" ht="48" x14ac:dyDescent="0.25">
      <c r="A187" s="309">
        <v>184</v>
      </c>
      <c r="B187" s="309" t="s">
        <v>3821</v>
      </c>
      <c r="C187" s="326" t="s">
        <v>3822</v>
      </c>
      <c r="D187" s="325"/>
      <c r="E187" s="309"/>
      <c r="F187" s="309"/>
      <c r="G187" s="309"/>
      <c r="H187" s="309"/>
      <c r="I187" s="309"/>
      <c r="J187" s="309"/>
      <c r="K187" s="309">
        <v>1</v>
      </c>
      <c r="L187" s="325">
        <v>500</v>
      </c>
      <c r="M187" s="325">
        <v>500</v>
      </c>
      <c r="N187" s="309"/>
      <c r="O187" s="309"/>
      <c r="P187" s="325"/>
      <c r="Q187" s="325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5"/>
      <c r="AB187" s="309" t="s">
        <v>20</v>
      </c>
      <c r="AC187" s="309" t="s">
        <v>6185</v>
      </c>
    </row>
    <row r="188" spans="1:29" ht="36" x14ac:dyDescent="0.25">
      <c r="A188" s="309">
        <v>185</v>
      </c>
      <c r="B188" s="309" t="s">
        <v>3823</v>
      </c>
      <c r="C188" s="326" t="s">
        <v>3824</v>
      </c>
      <c r="D188" s="325"/>
      <c r="E188" s="309"/>
      <c r="F188" s="309"/>
      <c r="G188" s="309"/>
      <c r="H188" s="309"/>
      <c r="I188" s="309"/>
      <c r="J188" s="309"/>
      <c r="K188" s="309">
        <v>1</v>
      </c>
      <c r="L188" s="325">
        <v>500</v>
      </c>
      <c r="M188" s="325">
        <v>500</v>
      </c>
      <c r="N188" s="309"/>
      <c r="O188" s="309"/>
      <c r="P188" s="325"/>
      <c r="Q188" s="325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5"/>
      <c r="AB188" s="309" t="s">
        <v>20</v>
      </c>
      <c r="AC188" s="309" t="s">
        <v>6185</v>
      </c>
    </row>
    <row r="189" spans="1:29" ht="36" x14ac:dyDescent="0.25">
      <c r="A189" s="309">
        <v>186</v>
      </c>
      <c r="B189" s="309" t="s">
        <v>3825</v>
      </c>
      <c r="C189" s="326" t="s">
        <v>3826</v>
      </c>
      <c r="D189" s="325"/>
      <c r="E189" s="309"/>
      <c r="F189" s="309"/>
      <c r="G189" s="309"/>
      <c r="H189" s="309"/>
      <c r="I189" s="309"/>
      <c r="J189" s="309"/>
      <c r="K189" s="309">
        <v>1</v>
      </c>
      <c r="L189" s="325">
        <v>500</v>
      </c>
      <c r="M189" s="325">
        <v>500</v>
      </c>
      <c r="N189" s="309"/>
      <c r="O189" s="309"/>
      <c r="P189" s="325"/>
      <c r="Q189" s="325"/>
      <c r="R189" s="309"/>
      <c r="S189" s="309"/>
      <c r="T189" s="309"/>
      <c r="U189" s="309"/>
      <c r="V189" s="309"/>
      <c r="W189" s="309"/>
      <c r="X189" s="309" t="s">
        <v>60</v>
      </c>
      <c r="Y189" s="309">
        <v>1</v>
      </c>
      <c r="Z189" s="309">
        <v>250</v>
      </c>
      <c r="AA189" s="305">
        <f t="shared" si="2"/>
        <v>250</v>
      </c>
      <c r="AB189" s="309" t="s">
        <v>20</v>
      </c>
      <c r="AC189" s="309" t="s">
        <v>6185</v>
      </c>
    </row>
    <row r="190" spans="1:29" ht="36" x14ac:dyDescent="0.25">
      <c r="A190" s="309">
        <v>187</v>
      </c>
      <c r="B190" s="309" t="s">
        <v>3827</v>
      </c>
      <c r="C190" s="326" t="s">
        <v>3828</v>
      </c>
      <c r="D190" s="325"/>
      <c r="E190" s="309"/>
      <c r="F190" s="309"/>
      <c r="G190" s="309"/>
      <c r="H190" s="309"/>
      <c r="I190" s="309"/>
      <c r="J190" s="309"/>
      <c r="K190" s="309">
        <v>1</v>
      </c>
      <c r="L190" s="325">
        <v>3000</v>
      </c>
      <c r="M190" s="325">
        <v>3000</v>
      </c>
      <c r="N190" s="309"/>
      <c r="O190" s="309"/>
      <c r="P190" s="325"/>
      <c r="Q190" s="325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5"/>
      <c r="AB190" s="309" t="s">
        <v>20</v>
      </c>
      <c r="AC190" s="309" t="s">
        <v>6185</v>
      </c>
    </row>
    <row r="191" spans="1:29" ht="36" x14ac:dyDescent="0.25">
      <c r="A191" s="309">
        <v>188</v>
      </c>
      <c r="B191" s="309" t="s">
        <v>3829</v>
      </c>
      <c r="C191" s="326" t="s">
        <v>3830</v>
      </c>
      <c r="D191" s="325"/>
      <c r="E191" s="309"/>
      <c r="F191" s="309"/>
      <c r="G191" s="309"/>
      <c r="H191" s="309"/>
      <c r="I191" s="309"/>
      <c r="J191" s="309"/>
      <c r="K191" s="309">
        <v>1</v>
      </c>
      <c r="L191" s="325">
        <v>500</v>
      </c>
      <c r="M191" s="325">
        <v>500</v>
      </c>
      <c r="N191" s="309"/>
      <c r="O191" s="309"/>
      <c r="P191" s="325"/>
      <c r="Q191" s="325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5"/>
      <c r="AB191" s="309" t="s">
        <v>20</v>
      </c>
      <c r="AC191" s="309" t="s">
        <v>6185</v>
      </c>
    </row>
    <row r="192" spans="1:29" ht="24" x14ac:dyDescent="0.25">
      <c r="A192" s="309">
        <v>189</v>
      </c>
      <c r="B192" s="309" t="s">
        <v>3831</v>
      </c>
      <c r="C192" s="326" t="s">
        <v>3832</v>
      </c>
      <c r="D192" s="325"/>
      <c r="E192" s="309"/>
      <c r="F192" s="309"/>
      <c r="G192" s="309"/>
      <c r="H192" s="309"/>
      <c r="I192" s="309"/>
      <c r="J192" s="309"/>
      <c r="K192" s="309"/>
      <c r="L192" s="325"/>
      <c r="M192" s="325"/>
      <c r="N192" s="309"/>
      <c r="O192" s="309"/>
      <c r="P192" s="325"/>
      <c r="Q192" s="325"/>
      <c r="R192" s="309"/>
      <c r="S192" s="309"/>
      <c r="T192" s="309"/>
      <c r="U192" s="309"/>
      <c r="V192" s="309">
        <v>12</v>
      </c>
      <c r="W192" s="309"/>
      <c r="X192" s="309"/>
      <c r="Y192" s="309"/>
      <c r="Z192" s="309"/>
      <c r="AA192" s="305"/>
      <c r="AB192" s="309" t="s">
        <v>20</v>
      </c>
      <c r="AC192" s="309" t="s">
        <v>6185</v>
      </c>
    </row>
    <row r="193" spans="1:29" ht="36" x14ac:dyDescent="0.25">
      <c r="A193" s="309">
        <v>190</v>
      </c>
      <c r="B193" s="309" t="s">
        <v>3833</v>
      </c>
      <c r="C193" s="326" t="s">
        <v>3834</v>
      </c>
      <c r="D193" s="325"/>
      <c r="E193" s="309"/>
      <c r="F193" s="309"/>
      <c r="G193" s="309"/>
      <c r="H193" s="309"/>
      <c r="I193" s="309"/>
      <c r="J193" s="309"/>
      <c r="K193" s="309">
        <v>1</v>
      </c>
      <c r="L193" s="325">
        <v>500</v>
      </c>
      <c r="M193" s="325">
        <v>500</v>
      </c>
      <c r="N193" s="309"/>
      <c r="O193" s="309"/>
      <c r="P193" s="325"/>
      <c r="Q193" s="325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5"/>
      <c r="AB193" s="309" t="s">
        <v>20</v>
      </c>
      <c r="AC193" s="309" t="s">
        <v>6185</v>
      </c>
    </row>
    <row r="194" spans="1:29" ht="48" x14ac:dyDescent="0.25">
      <c r="A194" s="309">
        <v>191</v>
      </c>
      <c r="B194" s="309" t="s">
        <v>3835</v>
      </c>
      <c r="C194" s="326" t="s">
        <v>3836</v>
      </c>
      <c r="D194" s="325"/>
      <c r="E194" s="309"/>
      <c r="F194" s="309"/>
      <c r="G194" s="309"/>
      <c r="H194" s="309"/>
      <c r="I194" s="309"/>
      <c r="J194" s="309"/>
      <c r="K194" s="309">
        <v>1</v>
      </c>
      <c r="L194" s="325">
        <v>500</v>
      </c>
      <c r="M194" s="325">
        <v>500</v>
      </c>
      <c r="N194" s="309"/>
      <c r="O194" s="309"/>
      <c r="P194" s="325"/>
      <c r="Q194" s="325"/>
      <c r="R194" s="309"/>
      <c r="S194" s="309"/>
      <c r="T194" s="309"/>
      <c r="U194" s="309"/>
      <c r="V194" s="309">
        <v>1</v>
      </c>
      <c r="W194" s="309"/>
      <c r="X194" s="309"/>
      <c r="Y194" s="309"/>
      <c r="Z194" s="309"/>
      <c r="AA194" s="305"/>
      <c r="AB194" s="309" t="s">
        <v>20</v>
      </c>
      <c r="AC194" s="309" t="s">
        <v>6185</v>
      </c>
    </row>
    <row r="195" spans="1:29" ht="36" x14ac:dyDescent="0.25">
      <c r="A195" s="309">
        <v>192</v>
      </c>
      <c r="B195" s="309" t="s">
        <v>3837</v>
      </c>
      <c r="C195" s="326" t="s">
        <v>3838</v>
      </c>
      <c r="D195" s="325"/>
      <c r="E195" s="309"/>
      <c r="F195" s="309"/>
      <c r="G195" s="309"/>
      <c r="H195" s="309"/>
      <c r="I195" s="309"/>
      <c r="J195" s="309"/>
      <c r="K195" s="309">
        <v>1</v>
      </c>
      <c r="L195" s="325">
        <v>500</v>
      </c>
      <c r="M195" s="325">
        <v>500</v>
      </c>
      <c r="N195" s="309"/>
      <c r="O195" s="309"/>
      <c r="P195" s="325"/>
      <c r="Q195" s="325"/>
      <c r="R195" s="309"/>
      <c r="S195" s="309"/>
      <c r="T195" s="309"/>
      <c r="U195" s="309"/>
      <c r="V195" s="309"/>
      <c r="W195" s="309"/>
      <c r="X195" s="309" t="s">
        <v>60</v>
      </c>
      <c r="Y195" s="309">
        <v>1</v>
      </c>
      <c r="Z195" s="309">
        <v>320</v>
      </c>
      <c r="AA195" s="305">
        <f t="shared" si="2"/>
        <v>320</v>
      </c>
      <c r="AB195" s="309" t="s">
        <v>20</v>
      </c>
      <c r="AC195" s="309" t="s">
        <v>6185</v>
      </c>
    </row>
    <row r="196" spans="1:29" ht="36" x14ac:dyDescent="0.25">
      <c r="A196" s="309">
        <v>193</v>
      </c>
      <c r="B196" s="309" t="s">
        <v>3839</v>
      </c>
      <c r="C196" s="326" t="s">
        <v>3840</v>
      </c>
      <c r="D196" s="325"/>
      <c r="E196" s="309"/>
      <c r="F196" s="309"/>
      <c r="G196" s="309"/>
      <c r="H196" s="309"/>
      <c r="I196" s="309"/>
      <c r="J196" s="309"/>
      <c r="K196" s="309">
        <v>1</v>
      </c>
      <c r="L196" s="325">
        <v>500</v>
      </c>
      <c r="M196" s="325">
        <v>500</v>
      </c>
      <c r="N196" s="309"/>
      <c r="O196" s="309"/>
      <c r="P196" s="325"/>
      <c r="Q196" s="325"/>
      <c r="R196" s="309"/>
      <c r="S196" s="309"/>
      <c r="T196" s="309"/>
      <c r="U196" s="309"/>
      <c r="V196" s="309"/>
      <c r="W196" s="309"/>
      <c r="X196" s="309" t="s">
        <v>60</v>
      </c>
      <c r="Y196" s="309">
        <v>1</v>
      </c>
      <c r="Z196" s="309">
        <v>250</v>
      </c>
      <c r="AA196" s="305">
        <f t="shared" ref="AA196:AA216" si="3">Z196*Y196</f>
        <v>250</v>
      </c>
      <c r="AB196" s="309" t="s">
        <v>20</v>
      </c>
      <c r="AC196" s="309" t="s">
        <v>6185</v>
      </c>
    </row>
    <row r="197" spans="1:29" ht="24" x14ac:dyDescent="0.25">
      <c r="A197" s="309">
        <v>194</v>
      </c>
      <c r="B197" s="309" t="s">
        <v>3841</v>
      </c>
      <c r="C197" s="326" t="s">
        <v>3842</v>
      </c>
      <c r="D197" s="325"/>
      <c r="E197" s="309"/>
      <c r="F197" s="309"/>
      <c r="G197" s="309"/>
      <c r="H197" s="309"/>
      <c r="I197" s="309"/>
      <c r="J197" s="309"/>
      <c r="K197" s="309">
        <v>1</v>
      </c>
      <c r="L197" s="325">
        <v>500</v>
      </c>
      <c r="M197" s="325">
        <v>500</v>
      </c>
      <c r="N197" s="309"/>
      <c r="O197" s="309"/>
      <c r="P197" s="325"/>
      <c r="Q197" s="325"/>
      <c r="R197" s="309"/>
      <c r="S197" s="309"/>
      <c r="T197" s="309"/>
      <c r="U197" s="309"/>
      <c r="V197" s="309"/>
      <c r="W197" s="309"/>
      <c r="X197" s="309" t="s">
        <v>60</v>
      </c>
      <c r="Y197" s="309">
        <v>1</v>
      </c>
      <c r="Z197" s="309">
        <v>200</v>
      </c>
      <c r="AA197" s="305">
        <f t="shared" si="3"/>
        <v>200</v>
      </c>
      <c r="AB197" s="309" t="s">
        <v>20</v>
      </c>
      <c r="AC197" s="309" t="s">
        <v>6185</v>
      </c>
    </row>
    <row r="198" spans="1:29" ht="48" x14ac:dyDescent="0.25">
      <c r="A198" s="309">
        <v>195</v>
      </c>
      <c r="B198" s="309" t="s">
        <v>3843</v>
      </c>
      <c r="C198" s="326" t="s">
        <v>3844</v>
      </c>
      <c r="D198" s="325"/>
      <c r="E198" s="309"/>
      <c r="F198" s="309"/>
      <c r="G198" s="309"/>
      <c r="H198" s="309"/>
      <c r="I198" s="309"/>
      <c r="J198" s="309"/>
      <c r="K198" s="309">
        <v>1</v>
      </c>
      <c r="L198" s="325">
        <v>500</v>
      </c>
      <c r="M198" s="325">
        <v>500</v>
      </c>
      <c r="N198" s="309"/>
      <c r="O198" s="309"/>
      <c r="P198" s="325"/>
      <c r="Q198" s="325"/>
      <c r="R198" s="309"/>
      <c r="S198" s="309"/>
      <c r="T198" s="309"/>
      <c r="U198" s="309"/>
      <c r="V198" s="309"/>
      <c r="W198" s="309"/>
      <c r="X198" s="309" t="s">
        <v>60</v>
      </c>
      <c r="Y198" s="309">
        <v>1</v>
      </c>
      <c r="Z198" s="309">
        <v>320</v>
      </c>
      <c r="AA198" s="305">
        <f t="shared" si="3"/>
        <v>320</v>
      </c>
      <c r="AB198" s="309" t="s">
        <v>20</v>
      </c>
      <c r="AC198" s="309" t="s">
        <v>6185</v>
      </c>
    </row>
    <row r="199" spans="1:29" ht="60" x14ac:dyDescent="0.25">
      <c r="A199" s="309">
        <v>196</v>
      </c>
      <c r="B199" s="309" t="s">
        <v>3845</v>
      </c>
      <c r="C199" s="326" t="s">
        <v>3846</v>
      </c>
      <c r="D199" s="325"/>
      <c r="E199" s="309"/>
      <c r="F199" s="309"/>
      <c r="G199" s="309"/>
      <c r="H199" s="309"/>
      <c r="I199" s="309"/>
      <c r="J199" s="309"/>
      <c r="K199" s="309">
        <v>1</v>
      </c>
      <c r="L199" s="325">
        <v>400</v>
      </c>
      <c r="M199" s="325">
        <v>400</v>
      </c>
      <c r="N199" s="309"/>
      <c r="O199" s="309"/>
      <c r="P199" s="325"/>
      <c r="Q199" s="325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5"/>
      <c r="AB199" s="309" t="s">
        <v>20</v>
      </c>
      <c r="AC199" s="309" t="s">
        <v>6185</v>
      </c>
    </row>
    <row r="200" spans="1:29" ht="24" x14ac:dyDescent="0.25">
      <c r="A200" s="309">
        <v>197</v>
      </c>
      <c r="B200" s="309" t="s">
        <v>3847</v>
      </c>
      <c r="C200" s="326" t="s">
        <v>3848</v>
      </c>
      <c r="D200" s="325"/>
      <c r="E200" s="309"/>
      <c r="F200" s="309"/>
      <c r="G200" s="309"/>
      <c r="H200" s="309"/>
      <c r="I200" s="309"/>
      <c r="J200" s="309"/>
      <c r="K200" s="309">
        <v>1</v>
      </c>
      <c r="L200" s="325">
        <v>500</v>
      </c>
      <c r="M200" s="325">
        <v>500</v>
      </c>
      <c r="N200" s="309"/>
      <c r="O200" s="309"/>
      <c r="P200" s="325"/>
      <c r="Q200" s="325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5"/>
      <c r="AB200" s="309" t="s">
        <v>20</v>
      </c>
      <c r="AC200" s="309" t="s">
        <v>6185</v>
      </c>
    </row>
    <row r="201" spans="1:29" ht="36" x14ac:dyDescent="0.25">
      <c r="A201" s="309">
        <v>198</v>
      </c>
      <c r="B201" s="309" t="s">
        <v>3849</v>
      </c>
      <c r="C201" s="326" t="s">
        <v>3850</v>
      </c>
      <c r="D201" s="325"/>
      <c r="E201" s="309"/>
      <c r="F201" s="309"/>
      <c r="G201" s="309"/>
      <c r="H201" s="309"/>
      <c r="I201" s="309"/>
      <c r="J201" s="309"/>
      <c r="K201" s="309">
        <v>1</v>
      </c>
      <c r="L201" s="325">
        <v>750</v>
      </c>
      <c r="M201" s="325">
        <v>750</v>
      </c>
      <c r="N201" s="309"/>
      <c r="O201" s="309"/>
      <c r="P201" s="325"/>
      <c r="Q201" s="325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5"/>
      <c r="AB201" s="309" t="s">
        <v>20</v>
      </c>
      <c r="AC201" s="309" t="s">
        <v>6185</v>
      </c>
    </row>
    <row r="202" spans="1:29" ht="48" x14ac:dyDescent="0.25">
      <c r="A202" s="309">
        <v>199</v>
      </c>
      <c r="B202" s="309" t="s">
        <v>3851</v>
      </c>
      <c r="C202" s="326" t="s">
        <v>3852</v>
      </c>
      <c r="D202" s="325"/>
      <c r="E202" s="309"/>
      <c r="F202" s="309"/>
      <c r="G202" s="309"/>
      <c r="H202" s="309"/>
      <c r="I202" s="309"/>
      <c r="J202" s="309"/>
      <c r="K202" s="309">
        <v>1</v>
      </c>
      <c r="L202" s="325">
        <v>975</v>
      </c>
      <c r="M202" s="325">
        <v>975</v>
      </c>
      <c r="N202" s="309"/>
      <c r="O202" s="309"/>
      <c r="P202" s="325"/>
      <c r="Q202" s="325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5"/>
      <c r="AB202" s="309" t="s">
        <v>20</v>
      </c>
      <c r="AC202" s="309" t="s">
        <v>6185</v>
      </c>
    </row>
    <row r="203" spans="1:29" ht="48" x14ac:dyDescent="0.25">
      <c r="A203" s="309">
        <v>200</v>
      </c>
      <c r="B203" s="309" t="s">
        <v>3853</v>
      </c>
      <c r="C203" s="326" t="s">
        <v>3854</v>
      </c>
      <c r="D203" s="325"/>
      <c r="E203" s="309"/>
      <c r="F203" s="309"/>
      <c r="G203" s="309"/>
      <c r="H203" s="309"/>
      <c r="I203" s="309"/>
      <c r="J203" s="309"/>
      <c r="K203" s="309">
        <v>1</v>
      </c>
      <c r="L203" s="325">
        <v>750</v>
      </c>
      <c r="M203" s="325">
        <v>750</v>
      </c>
      <c r="N203" s="309"/>
      <c r="O203" s="309"/>
      <c r="P203" s="325"/>
      <c r="Q203" s="325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5"/>
      <c r="AB203" s="309" t="s">
        <v>20</v>
      </c>
      <c r="AC203" s="309" t="s">
        <v>6185</v>
      </c>
    </row>
    <row r="204" spans="1:29" ht="36" x14ac:dyDescent="0.25">
      <c r="A204" s="309">
        <v>201</v>
      </c>
      <c r="B204" s="309" t="s">
        <v>3855</v>
      </c>
      <c r="C204" s="326" t="s">
        <v>3856</v>
      </c>
      <c r="D204" s="325"/>
      <c r="E204" s="309"/>
      <c r="F204" s="309"/>
      <c r="G204" s="309"/>
      <c r="H204" s="309"/>
      <c r="I204" s="309"/>
      <c r="J204" s="309"/>
      <c r="K204" s="309">
        <v>1</v>
      </c>
      <c r="L204" s="325">
        <v>500</v>
      </c>
      <c r="M204" s="325">
        <v>500</v>
      </c>
      <c r="N204" s="309"/>
      <c r="O204" s="309"/>
      <c r="P204" s="325"/>
      <c r="Q204" s="325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5"/>
      <c r="AB204" s="309" t="s">
        <v>20</v>
      </c>
      <c r="AC204" s="309" t="s">
        <v>6185</v>
      </c>
    </row>
    <row r="205" spans="1:29" ht="24" x14ac:dyDescent="0.25">
      <c r="A205" s="309">
        <v>202</v>
      </c>
      <c r="B205" s="309" t="s">
        <v>3857</v>
      </c>
      <c r="C205" s="326" t="s">
        <v>3858</v>
      </c>
      <c r="D205" s="325"/>
      <c r="E205" s="309"/>
      <c r="F205" s="309"/>
      <c r="G205" s="309"/>
      <c r="H205" s="309"/>
      <c r="I205" s="309"/>
      <c r="J205" s="309"/>
      <c r="K205" s="309">
        <v>1</v>
      </c>
      <c r="L205" s="325">
        <v>630</v>
      </c>
      <c r="M205" s="325">
        <v>630</v>
      </c>
      <c r="N205" s="309"/>
      <c r="O205" s="309"/>
      <c r="P205" s="325"/>
      <c r="Q205" s="325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5"/>
      <c r="AB205" s="309" t="s">
        <v>20</v>
      </c>
      <c r="AC205" s="309" t="s">
        <v>6185</v>
      </c>
    </row>
    <row r="206" spans="1:29" ht="36" x14ac:dyDescent="0.25">
      <c r="A206" s="309">
        <v>203</v>
      </c>
      <c r="B206" s="309" t="s">
        <v>1172</v>
      </c>
      <c r="C206" s="326" t="s">
        <v>3859</v>
      </c>
      <c r="D206" s="325"/>
      <c r="E206" s="309"/>
      <c r="F206" s="309"/>
      <c r="G206" s="309"/>
      <c r="H206" s="309"/>
      <c r="I206" s="309"/>
      <c r="J206" s="309"/>
      <c r="K206" s="309"/>
      <c r="L206" s="325"/>
      <c r="M206" s="325"/>
      <c r="N206" s="309"/>
      <c r="O206" s="309"/>
      <c r="P206" s="325">
        <v>1</v>
      </c>
      <c r="Q206" s="325">
        <v>6</v>
      </c>
      <c r="R206" s="309"/>
      <c r="S206" s="309"/>
      <c r="T206" s="309"/>
      <c r="U206" s="309"/>
      <c r="V206" s="309">
        <v>13</v>
      </c>
      <c r="W206" s="309"/>
      <c r="X206" s="309" t="s">
        <v>60</v>
      </c>
      <c r="Y206" s="309">
        <v>1</v>
      </c>
      <c r="Z206" s="308">
        <v>380</v>
      </c>
      <c r="AA206" s="305">
        <f t="shared" si="3"/>
        <v>380</v>
      </c>
      <c r="AB206" s="309" t="s">
        <v>20</v>
      </c>
      <c r="AC206" s="309" t="s">
        <v>6185</v>
      </c>
    </row>
    <row r="207" spans="1:29" x14ac:dyDescent="0.25">
      <c r="A207" s="309">
        <v>204</v>
      </c>
      <c r="B207" s="309"/>
      <c r="C207" s="326"/>
      <c r="D207" s="325"/>
      <c r="E207" s="309"/>
      <c r="F207" s="309"/>
      <c r="G207" s="309"/>
      <c r="H207" s="309"/>
      <c r="I207" s="309"/>
      <c r="J207" s="309"/>
      <c r="K207" s="309"/>
      <c r="L207" s="325"/>
      <c r="M207" s="325"/>
      <c r="N207" s="309"/>
      <c r="O207" s="309"/>
      <c r="P207" s="325"/>
      <c r="Q207" s="325"/>
      <c r="R207" s="309"/>
      <c r="S207" s="309"/>
      <c r="T207" s="309"/>
      <c r="U207" s="309"/>
      <c r="V207" s="309"/>
      <c r="W207" s="309"/>
      <c r="X207" s="309" t="s">
        <v>60</v>
      </c>
      <c r="Y207" s="309">
        <v>1</v>
      </c>
      <c r="Z207" s="309">
        <v>380</v>
      </c>
      <c r="AA207" s="305">
        <f t="shared" si="3"/>
        <v>380</v>
      </c>
      <c r="AB207" s="309" t="s">
        <v>20</v>
      </c>
      <c r="AC207" s="309" t="s">
        <v>6185</v>
      </c>
    </row>
    <row r="208" spans="1:29" ht="36" x14ac:dyDescent="0.25">
      <c r="A208" s="309">
        <v>205</v>
      </c>
      <c r="B208" s="309" t="s">
        <v>1173</v>
      </c>
      <c r="C208" s="326" t="s">
        <v>3860</v>
      </c>
      <c r="D208" s="325"/>
      <c r="E208" s="309"/>
      <c r="F208" s="309"/>
      <c r="G208" s="309"/>
      <c r="H208" s="309"/>
      <c r="I208" s="309"/>
      <c r="J208" s="309"/>
      <c r="K208" s="309"/>
      <c r="L208" s="325"/>
      <c r="M208" s="325"/>
      <c r="N208" s="309"/>
      <c r="O208" s="309"/>
      <c r="P208" s="325">
        <v>1</v>
      </c>
      <c r="Q208" s="325">
        <v>3</v>
      </c>
      <c r="R208" s="309"/>
      <c r="S208" s="309"/>
      <c r="T208" s="309"/>
      <c r="U208" s="309"/>
      <c r="V208" s="309">
        <v>6</v>
      </c>
      <c r="W208" s="309"/>
      <c r="X208" s="309" t="s">
        <v>60</v>
      </c>
      <c r="Y208" s="309">
        <v>1</v>
      </c>
      <c r="Z208" s="309">
        <v>82.5</v>
      </c>
      <c r="AA208" s="305">
        <f t="shared" si="3"/>
        <v>82.5</v>
      </c>
      <c r="AB208" s="309" t="s">
        <v>20</v>
      </c>
      <c r="AC208" s="309" t="s">
        <v>6185</v>
      </c>
    </row>
    <row r="209" spans="1:29" ht="48" x14ac:dyDescent="0.25">
      <c r="A209" s="309">
        <v>206</v>
      </c>
      <c r="B209" s="309" t="s">
        <v>1174</v>
      </c>
      <c r="C209" s="326" t="s">
        <v>3861</v>
      </c>
      <c r="D209" s="325"/>
      <c r="E209" s="309"/>
      <c r="F209" s="309"/>
      <c r="G209" s="309"/>
      <c r="H209" s="309"/>
      <c r="I209" s="309"/>
      <c r="J209" s="309"/>
      <c r="K209" s="309"/>
      <c r="L209" s="325"/>
      <c r="M209" s="325"/>
      <c r="N209" s="309"/>
      <c r="O209" s="309"/>
      <c r="P209" s="325">
        <v>1</v>
      </c>
      <c r="Q209" s="325">
        <v>2</v>
      </c>
      <c r="R209" s="309"/>
      <c r="S209" s="309"/>
      <c r="T209" s="309"/>
      <c r="U209" s="309"/>
      <c r="V209" s="309">
        <v>6</v>
      </c>
      <c r="W209" s="309"/>
      <c r="X209" s="309" t="s">
        <v>60</v>
      </c>
      <c r="Y209" s="309">
        <v>1</v>
      </c>
      <c r="Z209" s="309">
        <v>250</v>
      </c>
      <c r="AA209" s="305">
        <f t="shared" si="3"/>
        <v>250</v>
      </c>
      <c r="AB209" s="309" t="s">
        <v>20</v>
      </c>
      <c r="AC209" s="309" t="s">
        <v>6185</v>
      </c>
    </row>
    <row r="210" spans="1:29" x14ac:dyDescent="0.25">
      <c r="A210" s="309">
        <v>207</v>
      </c>
      <c r="B210" s="309"/>
      <c r="C210" s="326"/>
      <c r="D210" s="325"/>
      <c r="E210" s="309"/>
      <c r="F210" s="309"/>
      <c r="G210" s="309"/>
      <c r="H210" s="309"/>
      <c r="I210" s="309"/>
      <c r="J210" s="309"/>
      <c r="K210" s="309"/>
      <c r="L210" s="325"/>
      <c r="M210" s="325"/>
      <c r="N210" s="309"/>
      <c r="O210" s="309"/>
      <c r="P210" s="325"/>
      <c r="Q210" s="325"/>
      <c r="R210" s="309"/>
      <c r="S210" s="309"/>
      <c r="T210" s="309"/>
      <c r="U210" s="309"/>
      <c r="V210" s="309"/>
      <c r="W210" s="309"/>
      <c r="X210" s="309" t="s">
        <v>60</v>
      </c>
      <c r="Y210" s="309">
        <v>1</v>
      </c>
      <c r="Z210" s="309">
        <v>250</v>
      </c>
      <c r="AA210" s="305">
        <f t="shared" si="3"/>
        <v>250</v>
      </c>
      <c r="AB210" s="309" t="s">
        <v>20</v>
      </c>
      <c r="AC210" s="309" t="s">
        <v>6185</v>
      </c>
    </row>
    <row r="211" spans="1:29" ht="48" x14ac:dyDescent="0.25">
      <c r="A211" s="309">
        <v>208</v>
      </c>
      <c r="B211" s="309" t="s">
        <v>3862</v>
      </c>
      <c r="C211" s="326" t="s">
        <v>3863</v>
      </c>
      <c r="D211" s="325"/>
      <c r="E211" s="309"/>
      <c r="F211" s="309"/>
      <c r="G211" s="309"/>
      <c r="H211" s="309"/>
      <c r="I211" s="309"/>
      <c r="J211" s="309"/>
      <c r="K211" s="309"/>
      <c r="L211" s="325"/>
      <c r="M211" s="325"/>
      <c r="N211" s="309"/>
      <c r="O211" s="309"/>
      <c r="P211" s="325"/>
      <c r="Q211" s="325"/>
      <c r="R211" s="309"/>
      <c r="S211" s="309"/>
      <c r="T211" s="309"/>
      <c r="U211" s="309"/>
      <c r="V211" s="309"/>
      <c r="W211" s="309"/>
      <c r="X211" s="309" t="s">
        <v>60</v>
      </c>
      <c r="Y211" s="309">
        <v>1</v>
      </c>
      <c r="Z211" s="309">
        <v>30</v>
      </c>
      <c r="AA211" s="305">
        <f t="shared" si="3"/>
        <v>30</v>
      </c>
      <c r="AB211" s="309" t="s">
        <v>20</v>
      </c>
      <c r="AC211" s="309" t="s">
        <v>6185</v>
      </c>
    </row>
    <row r="212" spans="1:29" ht="36" x14ac:dyDescent="0.25">
      <c r="A212" s="309">
        <v>209</v>
      </c>
      <c r="B212" s="309" t="s">
        <v>3864</v>
      </c>
      <c r="C212" s="326" t="s">
        <v>3865</v>
      </c>
      <c r="D212" s="325"/>
      <c r="E212" s="309"/>
      <c r="F212" s="309"/>
      <c r="G212" s="309"/>
      <c r="H212" s="309"/>
      <c r="I212" s="309"/>
      <c r="J212" s="309"/>
      <c r="K212" s="309"/>
      <c r="L212" s="325"/>
      <c r="M212" s="325"/>
      <c r="N212" s="309"/>
      <c r="O212" s="309"/>
      <c r="P212" s="325"/>
      <c r="Q212" s="325"/>
      <c r="R212" s="309"/>
      <c r="S212" s="309"/>
      <c r="T212" s="309"/>
      <c r="U212" s="309"/>
      <c r="V212" s="309"/>
      <c r="W212" s="309"/>
      <c r="X212" s="309" t="s">
        <v>60</v>
      </c>
      <c r="Y212" s="309">
        <v>1</v>
      </c>
      <c r="Z212" s="309">
        <v>62.5</v>
      </c>
      <c r="AA212" s="305">
        <f t="shared" si="3"/>
        <v>62.5</v>
      </c>
      <c r="AB212" s="309" t="s">
        <v>20</v>
      </c>
      <c r="AC212" s="309" t="s">
        <v>6185</v>
      </c>
    </row>
    <row r="213" spans="1:29" ht="36" x14ac:dyDescent="0.25">
      <c r="A213" s="309">
        <v>210</v>
      </c>
      <c r="B213" s="309" t="s">
        <v>3866</v>
      </c>
      <c r="C213" s="326" t="s">
        <v>3867</v>
      </c>
      <c r="D213" s="325"/>
      <c r="E213" s="309"/>
      <c r="F213" s="309"/>
      <c r="G213" s="309"/>
      <c r="H213" s="309"/>
      <c r="I213" s="309"/>
      <c r="J213" s="309"/>
      <c r="K213" s="309"/>
      <c r="L213" s="325"/>
      <c r="M213" s="325"/>
      <c r="N213" s="309"/>
      <c r="O213" s="309"/>
      <c r="P213" s="325"/>
      <c r="Q213" s="325"/>
      <c r="R213" s="309"/>
      <c r="S213" s="309"/>
      <c r="T213" s="309"/>
      <c r="U213" s="309"/>
      <c r="V213" s="309"/>
      <c r="W213" s="309"/>
      <c r="X213" s="309" t="s">
        <v>60</v>
      </c>
      <c r="Y213" s="309">
        <v>1</v>
      </c>
      <c r="Z213" s="309">
        <v>50</v>
      </c>
      <c r="AA213" s="305">
        <f t="shared" si="3"/>
        <v>50</v>
      </c>
      <c r="AB213" s="309" t="s">
        <v>20</v>
      </c>
      <c r="AC213" s="309" t="s">
        <v>6185</v>
      </c>
    </row>
    <row r="214" spans="1:29" ht="48" x14ac:dyDescent="0.25">
      <c r="A214" s="309">
        <v>211</v>
      </c>
      <c r="B214" s="309" t="s">
        <v>3868</v>
      </c>
      <c r="C214" s="326" t="s">
        <v>3869</v>
      </c>
      <c r="D214" s="325"/>
      <c r="E214" s="309"/>
      <c r="F214" s="309"/>
      <c r="G214" s="309"/>
      <c r="H214" s="309"/>
      <c r="I214" s="309"/>
      <c r="J214" s="309"/>
      <c r="K214" s="309"/>
      <c r="L214" s="325"/>
      <c r="M214" s="325"/>
      <c r="N214" s="309"/>
      <c r="O214" s="309"/>
      <c r="P214" s="325"/>
      <c r="Q214" s="325"/>
      <c r="R214" s="309"/>
      <c r="S214" s="309"/>
      <c r="T214" s="309"/>
      <c r="U214" s="309"/>
      <c r="V214" s="309"/>
      <c r="W214" s="309"/>
      <c r="X214" s="309" t="s">
        <v>60</v>
      </c>
      <c r="Y214" s="309">
        <v>1</v>
      </c>
      <c r="Z214" s="309">
        <v>500</v>
      </c>
      <c r="AA214" s="305">
        <f t="shared" si="3"/>
        <v>500</v>
      </c>
      <c r="AB214" s="309" t="s">
        <v>20</v>
      </c>
      <c r="AC214" s="309" t="s">
        <v>6185</v>
      </c>
    </row>
    <row r="215" spans="1:29" ht="36" x14ac:dyDescent="0.25">
      <c r="A215" s="309">
        <v>212</v>
      </c>
      <c r="B215" s="309" t="s">
        <v>3870</v>
      </c>
      <c r="C215" s="326" t="s">
        <v>3871</v>
      </c>
      <c r="D215" s="325"/>
      <c r="E215" s="309"/>
      <c r="F215" s="309"/>
      <c r="G215" s="309"/>
      <c r="H215" s="309"/>
      <c r="I215" s="309"/>
      <c r="J215" s="309"/>
      <c r="K215" s="309"/>
      <c r="L215" s="325"/>
      <c r="M215" s="325"/>
      <c r="N215" s="309"/>
      <c r="O215" s="309"/>
      <c r="P215" s="325"/>
      <c r="Q215" s="325"/>
      <c r="R215" s="309"/>
      <c r="S215" s="309"/>
      <c r="T215" s="309"/>
      <c r="U215" s="309"/>
      <c r="V215" s="309"/>
      <c r="W215" s="309"/>
      <c r="X215" s="309" t="s">
        <v>60</v>
      </c>
      <c r="Y215" s="309">
        <v>1</v>
      </c>
      <c r="Z215" s="309">
        <v>100</v>
      </c>
      <c r="AA215" s="305">
        <f t="shared" si="3"/>
        <v>100</v>
      </c>
      <c r="AB215" s="309" t="s">
        <v>20</v>
      </c>
      <c r="AC215" s="309" t="s">
        <v>6185</v>
      </c>
    </row>
    <row r="216" spans="1:29" ht="36" x14ac:dyDescent="0.25">
      <c r="A216" s="309">
        <v>213</v>
      </c>
      <c r="B216" s="309" t="s">
        <v>3872</v>
      </c>
      <c r="C216" s="326" t="s">
        <v>3873</v>
      </c>
      <c r="D216" s="325"/>
      <c r="E216" s="309"/>
      <c r="F216" s="309"/>
      <c r="G216" s="309"/>
      <c r="H216" s="309"/>
      <c r="I216" s="309"/>
      <c r="J216" s="309"/>
      <c r="K216" s="309"/>
      <c r="L216" s="325"/>
      <c r="M216" s="325"/>
      <c r="N216" s="309"/>
      <c r="O216" s="309"/>
      <c r="P216" s="325"/>
      <c r="Q216" s="325"/>
      <c r="R216" s="309"/>
      <c r="S216" s="309"/>
      <c r="T216" s="309"/>
      <c r="U216" s="309"/>
      <c r="V216" s="309"/>
      <c r="W216" s="309"/>
      <c r="X216" s="309" t="s">
        <v>60</v>
      </c>
      <c r="Y216" s="309">
        <v>1</v>
      </c>
      <c r="Z216" s="309">
        <v>63</v>
      </c>
      <c r="AA216" s="305">
        <f t="shared" si="3"/>
        <v>63</v>
      </c>
      <c r="AB216" s="309" t="s">
        <v>20</v>
      </c>
      <c r="AC216" s="309" t="s">
        <v>6185</v>
      </c>
    </row>
    <row r="217" spans="1:29" x14ac:dyDescent="0.25">
      <c r="A217" s="309">
        <v>214</v>
      </c>
      <c r="B217" s="309" t="s">
        <v>3874</v>
      </c>
      <c r="C217" s="326" t="s">
        <v>3875</v>
      </c>
      <c r="D217" s="325"/>
      <c r="E217" s="309"/>
      <c r="F217" s="309"/>
      <c r="G217" s="309"/>
      <c r="H217" s="309"/>
      <c r="I217" s="309">
        <v>66</v>
      </c>
      <c r="J217" s="309">
        <v>1</v>
      </c>
      <c r="K217" s="309"/>
      <c r="L217" s="325"/>
      <c r="M217" s="325"/>
      <c r="N217" s="309"/>
      <c r="O217" s="309"/>
      <c r="P217" s="325"/>
      <c r="Q217" s="325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5"/>
      <c r="AB217" s="309" t="s">
        <v>43</v>
      </c>
      <c r="AC217" s="309" t="s">
        <v>6185</v>
      </c>
    </row>
    <row r="218" spans="1:29" x14ac:dyDescent="0.25">
      <c r="A218" s="309">
        <v>215</v>
      </c>
      <c r="B218" s="309" t="s">
        <v>3876</v>
      </c>
      <c r="C218" s="326" t="s">
        <v>3877</v>
      </c>
      <c r="D218" s="325"/>
      <c r="E218" s="309"/>
      <c r="F218" s="309"/>
      <c r="G218" s="309"/>
      <c r="H218" s="309"/>
      <c r="I218" s="309">
        <v>66</v>
      </c>
      <c r="J218" s="309">
        <v>1</v>
      </c>
      <c r="K218" s="309"/>
      <c r="L218" s="325"/>
      <c r="M218" s="325"/>
      <c r="N218" s="309"/>
      <c r="O218" s="309"/>
      <c r="P218" s="325"/>
      <c r="Q218" s="325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5"/>
      <c r="AB218" s="309" t="s">
        <v>43</v>
      </c>
      <c r="AC218" s="309" t="s">
        <v>6185</v>
      </c>
    </row>
    <row r="219" spans="1:29" x14ac:dyDescent="0.25">
      <c r="A219" s="309">
        <v>216</v>
      </c>
      <c r="B219" s="309" t="s">
        <v>3878</v>
      </c>
      <c r="C219" s="326" t="s">
        <v>3879</v>
      </c>
      <c r="D219" s="325"/>
      <c r="E219" s="309"/>
      <c r="F219" s="309"/>
      <c r="G219" s="309"/>
      <c r="H219" s="309"/>
      <c r="I219" s="309">
        <v>66</v>
      </c>
      <c r="J219" s="309">
        <v>1</v>
      </c>
      <c r="K219" s="309"/>
      <c r="L219" s="325"/>
      <c r="M219" s="325"/>
      <c r="N219" s="309"/>
      <c r="O219" s="309"/>
      <c r="P219" s="325"/>
      <c r="Q219" s="325"/>
      <c r="R219" s="309"/>
      <c r="S219" s="309"/>
      <c r="T219" s="309"/>
      <c r="U219" s="309"/>
      <c r="V219" s="309"/>
      <c r="W219" s="309"/>
      <c r="X219" s="309"/>
      <c r="Y219" s="309"/>
      <c r="Z219" s="309"/>
      <c r="AA219" s="305"/>
      <c r="AB219" s="309" t="s">
        <v>43</v>
      </c>
      <c r="AC219" s="309" t="s">
        <v>6185</v>
      </c>
    </row>
    <row r="220" spans="1:29" x14ac:dyDescent="0.25">
      <c r="A220" s="309">
        <v>217</v>
      </c>
      <c r="B220" s="309" t="s">
        <v>3880</v>
      </c>
      <c r="C220" s="326" t="s">
        <v>3881</v>
      </c>
      <c r="D220" s="325"/>
      <c r="E220" s="309"/>
      <c r="F220" s="309"/>
      <c r="G220" s="309"/>
      <c r="H220" s="309"/>
      <c r="I220" s="309">
        <v>66</v>
      </c>
      <c r="J220" s="309">
        <v>1</v>
      </c>
      <c r="K220" s="309"/>
      <c r="L220" s="325"/>
      <c r="M220" s="325"/>
      <c r="N220" s="309"/>
      <c r="O220" s="309"/>
      <c r="P220" s="325"/>
      <c r="Q220" s="325"/>
      <c r="R220" s="309"/>
      <c r="S220" s="309"/>
      <c r="T220" s="309"/>
      <c r="U220" s="309"/>
      <c r="V220" s="309"/>
      <c r="W220" s="309"/>
      <c r="X220" s="309"/>
      <c r="Y220" s="309"/>
      <c r="Z220" s="309"/>
      <c r="AA220" s="305"/>
      <c r="AB220" s="309" t="s">
        <v>43</v>
      </c>
      <c r="AC220" s="309" t="s">
        <v>6185</v>
      </c>
    </row>
    <row r="221" spans="1:29" x14ac:dyDescent="0.25">
      <c r="A221" s="309">
        <v>218</v>
      </c>
      <c r="B221" s="309" t="s">
        <v>3882</v>
      </c>
      <c r="C221" s="326" t="s">
        <v>3883</v>
      </c>
      <c r="D221" s="325"/>
      <c r="E221" s="309"/>
      <c r="F221" s="309"/>
      <c r="G221" s="309"/>
      <c r="H221" s="309"/>
      <c r="I221" s="309">
        <v>66</v>
      </c>
      <c r="J221" s="309">
        <v>1</v>
      </c>
      <c r="K221" s="309"/>
      <c r="L221" s="325"/>
      <c r="M221" s="325"/>
      <c r="N221" s="309"/>
      <c r="O221" s="309"/>
      <c r="P221" s="325"/>
      <c r="Q221" s="325"/>
      <c r="R221" s="309"/>
      <c r="S221" s="309"/>
      <c r="T221" s="309"/>
      <c r="U221" s="309"/>
      <c r="V221" s="309"/>
      <c r="W221" s="309"/>
      <c r="X221" s="309"/>
      <c r="Y221" s="309"/>
      <c r="Z221" s="309"/>
      <c r="AA221" s="305"/>
      <c r="AB221" s="309" t="s">
        <v>43</v>
      </c>
      <c r="AC221" s="309" t="s">
        <v>6185</v>
      </c>
    </row>
    <row r="222" spans="1:29" x14ac:dyDescent="0.25">
      <c r="A222" s="309">
        <v>219</v>
      </c>
      <c r="B222" s="309" t="s">
        <v>3884</v>
      </c>
      <c r="C222" s="326" t="s">
        <v>3885</v>
      </c>
      <c r="D222" s="325"/>
      <c r="E222" s="309"/>
      <c r="F222" s="309"/>
      <c r="G222" s="309"/>
      <c r="H222" s="309"/>
      <c r="I222" s="309">
        <v>66</v>
      </c>
      <c r="J222" s="309">
        <v>1</v>
      </c>
      <c r="K222" s="309"/>
      <c r="L222" s="325"/>
      <c r="M222" s="325"/>
      <c r="N222" s="309"/>
      <c r="O222" s="309"/>
      <c r="P222" s="325"/>
      <c r="Q222" s="325"/>
      <c r="R222" s="309"/>
      <c r="S222" s="309"/>
      <c r="T222" s="309"/>
      <c r="U222" s="309"/>
      <c r="V222" s="309"/>
      <c r="W222" s="309"/>
      <c r="X222" s="309"/>
      <c r="Y222" s="309"/>
      <c r="Z222" s="309"/>
      <c r="AA222" s="305"/>
      <c r="AB222" s="309" t="s">
        <v>43</v>
      </c>
      <c r="AC222" s="309" t="s">
        <v>6185</v>
      </c>
    </row>
    <row r="223" spans="1:29" x14ac:dyDescent="0.25">
      <c r="A223" s="309">
        <v>220</v>
      </c>
      <c r="B223" s="309" t="s">
        <v>3886</v>
      </c>
      <c r="C223" s="326" t="s">
        <v>3887</v>
      </c>
      <c r="D223" s="325"/>
      <c r="E223" s="309"/>
      <c r="F223" s="309"/>
      <c r="G223" s="309"/>
      <c r="H223" s="309"/>
      <c r="I223" s="309">
        <v>66</v>
      </c>
      <c r="J223" s="309">
        <v>1</v>
      </c>
      <c r="K223" s="309"/>
      <c r="L223" s="325"/>
      <c r="M223" s="325"/>
      <c r="N223" s="309"/>
      <c r="O223" s="309"/>
      <c r="P223" s="325"/>
      <c r="Q223" s="325"/>
      <c r="R223" s="309"/>
      <c r="S223" s="309"/>
      <c r="T223" s="309"/>
      <c r="U223" s="309"/>
      <c r="V223" s="309"/>
      <c r="W223" s="309"/>
      <c r="X223" s="309"/>
      <c r="Y223" s="309"/>
      <c r="Z223" s="309"/>
      <c r="AA223" s="305"/>
      <c r="AB223" s="309" t="s">
        <v>43</v>
      </c>
      <c r="AC223" s="309" t="s">
        <v>6185</v>
      </c>
    </row>
    <row r="224" spans="1:29" x14ac:dyDescent="0.25">
      <c r="A224" s="309">
        <v>221</v>
      </c>
      <c r="B224" s="309" t="s">
        <v>3888</v>
      </c>
      <c r="C224" s="326" t="s">
        <v>3889</v>
      </c>
      <c r="D224" s="325"/>
      <c r="E224" s="309"/>
      <c r="F224" s="309"/>
      <c r="G224" s="309"/>
      <c r="H224" s="309"/>
      <c r="I224" s="309">
        <v>66</v>
      </c>
      <c r="J224" s="309">
        <v>1</v>
      </c>
      <c r="K224" s="309"/>
      <c r="L224" s="325"/>
      <c r="M224" s="325"/>
      <c r="N224" s="309"/>
      <c r="O224" s="309"/>
      <c r="P224" s="325"/>
      <c r="Q224" s="325"/>
      <c r="R224" s="309"/>
      <c r="S224" s="309"/>
      <c r="T224" s="309"/>
      <c r="U224" s="309"/>
      <c r="V224" s="309"/>
      <c r="W224" s="309"/>
      <c r="X224" s="309"/>
      <c r="Y224" s="309"/>
      <c r="Z224" s="309"/>
      <c r="AA224" s="305"/>
      <c r="AB224" s="309" t="s">
        <v>43</v>
      </c>
      <c r="AC224" s="309" t="s">
        <v>6185</v>
      </c>
    </row>
    <row r="225" spans="1:29" x14ac:dyDescent="0.25">
      <c r="A225" s="309">
        <v>222</v>
      </c>
      <c r="B225" s="309" t="s">
        <v>3890</v>
      </c>
      <c r="C225" s="326" t="s">
        <v>3891</v>
      </c>
      <c r="D225" s="325"/>
      <c r="E225" s="309"/>
      <c r="F225" s="309"/>
      <c r="G225" s="309"/>
      <c r="H225" s="309"/>
      <c r="I225" s="309">
        <v>66</v>
      </c>
      <c r="J225" s="309">
        <v>1</v>
      </c>
      <c r="K225" s="309"/>
      <c r="L225" s="325"/>
      <c r="M225" s="325"/>
      <c r="N225" s="309"/>
      <c r="O225" s="309"/>
      <c r="P225" s="325"/>
      <c r="Q225" s="325"/>
      <c r="R225" s="309"/>
      <c r="S225" s="309"/>
      <c r="T225" s="309"/>
      <c r="U225" s="309"/>
      <c r="V225" s="309"/>
      <c r="W225" s="309"/>
      <c r="X225" s="309"/>
      <c r="Y225" s="309"/>
      <c r="Z225" s="309"/>
      <c r="AA225" s="305"/>
      <c r="AB225" s="309" t="s">
        <v>43</v>
      </c>
      <c r="AC225" s="309" t="s">
        <v>6185</v>
      </c>
    </row>
    <row r="226" spans="1:29" x14ac:dyDescent="0.25">
      <c r="A226" s="309">
        <v>223</v>
      </c>
      <c r="B226" s="309" t="s">
        <v>3892</v>
      </c>
      <c r="C226" s="326" t="s">
        <v>3893</v>
      </c>
      <c r="D226" s="325"/>
      <c r="E226" s="309"/>
      <c r="F226" s="309"/>
      <c r="G226" s="309"/>
      <c r="H226" s="309"/>
      <c r="I226" s="309">
        <v>66</v>
      </c>
      <c r="J226" s="309">
        <v>1</v>
      </c>
      <c r="K226" s="309"/>
      <c r="L226" s="325"/>
      <c r="M226" s="325"/>
      <c r="N226" s="309"/>
      <c r="O226" s="309"/>
      <c r="P226" s="325"/>
      <c r="Q226" s="325"/>
      <c r="R226" s="309"/>
      <c r="S226" s="309"/>
      <c r="T226" s="309"/>
      <c r="U226" s="309"/>
      <c r="V226" s="309"/>
      <c r="W226" s="309"/>
      <c r="X226" s="309"/>
      <c r="Y226" s="309"/>
      <c r="Z226" s="309"/>
      <c r="AA226" s="305"/>
      <c r="AB226" s="309" t="s">
        <v>43</v>
      </c>
      <c r="AC226" s="309" t="s">
        <v>6185</v>
      </c>
    </row>
    <row r="227" spans="1:29" ht="24" x14ac:dyDescent="0.25">
      <c r="A227" s="309">
        <v>224</v>
      </c>
      <c r="B227" s="309" t="s">
        <v>3894</v>
      </c>
      <c r="C227" s="326" t="s">
        <v>3895</v>
      </c>
      <c r="D227" s="325"/>
      <c r="E227" s="309"/>
      <c r="F227" s="309"/>
      <c r="G227" s="309"/>
      <c r="H227" s="309"/>
      <c r="I227" s="309">
        <v>66</v>
      </c>
      <c r="J227" s="309">
        <v>1</v>
      </c>
      <c r="K227" s="309"/>
      <c r="L227" s="325"/>
      <c r="M227" s="325"/>
      <c r="N227" s="309"/>
      <c r="O227" s="309"/>
      <c r="P227" s="325"/>
      <c r="Q227" s="325"/>
      <c r="R227" s="309"/>
      <c r="S227" s="309"/>
      <c r="T227" s="309"/>
      <c r="U227" s="309"/>
      <c r="V227" s="309"/>
      <c r="W227" s="309"/>
      <c r="X227" s="309"/>
      <c r="Y227" s="309"/>
      <c r="Z227" s="309"/>
      <c r="AA227" s="305"/>
      <c r="AB227" s="309" t="s">
        <v>43</v>
      </c>
      <c r="AC227" s="309" t="s">
        <v>6185</v>
      </c>
    </row>
    <row r="228" spans="1:29" x14ac:dyDescent="0.25">
      <c r="A228" s="309">
        <v>225</v>
      </c>
      <c r="B228" s="309" t="s">
        <v>3896</v>
      </c>
      <c r="C228" s="326" t="s">
        <v>3897</v>
      </c>
      <c r="D228" s="325"/>
      <c r="E228" s="309"/>
      <c r="F228" s="309"/>
      <c r="G228" s="309"/>
      <c r="H228" s="309"/>
      <c r="I228" s="309">
        <v>66</v>
      </c>
      <c r="J228" s="309">
        <v>1</v>
      </c>
      <c r="K228" s="309"/>
      <c r="L228" s="325"/>
      <c r="M228" s="325"/>
      <c r="N228" s="309"/>
      <c r="O228" s="309"/>
      <c r="P228" s="325"/>
      <c r="Q228" s="325"/>
      <c r="R228" s="309"/>
      <c r="S228" s="309"/>
      <c r="T228" s="309"/>
      <c r="U228" s="309"/>
      <c r="V228" s="309"/>
      <c r="W228" s="309"/>
      <c r="X228" s="309"/>
      <c r="Y228" s="309"/>
      <c r="Z228" s="309"/>
      <c r="AA228" s="305"/>
      <c r="AB228" s="309" t="s">
        <v>43</v>
      </c>
      <c r="AC228" s="309" t="s">
        <v>6185</v>
      </c>
    </row>
    <row r="229" spans="1:29" x14ac:dyDescent="0.25">
      <c r="A229" s="309">
        <v>226</v>
      </c>
      <c r="B229" s="309" t="s">
        <v>3898</v>
      </c>
      <c r="C229" s="326" t="s">
        <v>3899</v>
      </c>
      <c r="D229" s="325"/>
      <c r="E229" s="309"/>
      <c r="F229" s="309"/>
      <c r="G229" s="309"/>
      <c r="H229" s="309"/>
      <c r="I229" s="309">
        <v>66</v>
      </c>
      <c r="J229" s="309">
        <v>1</v>
      </c>
      <c r="K229" s="309"/>
      <c r="L229" s="325"/>
      <c r="M229" s="325"/>
      <c r="N229" s="309"/>
      <c r="O229" s="309"/>
      <c r="P229" s="325"/>
      <c r="Q229" s="325"/>
      <c r="R229" s="309"/>
      <c r="S229" s="309"/>
      <c r="T229" s="309"/>
      <c r="U229" s="309"/>
      <c r="V229" s="309"/>
      <c r="W229" s="309"/>
      <c r="X229" s="309"/>
      <c r="Y229" s="309"/>
      <c r="Z229" s="309"/>
      <c r="AA229" s="305"/>
      <c r="AB229" s="309" t="s">
        <v>43</v>
      </c>
      <c r="AC229" s="309" t="s">
        <v>6185</v>
      </c>
    </row>
    <row r="230" spans="1:29" ht="24" x14ac:dyDescent="0.25">
      <c r="A230" s="309">
        <v>227</v>
      </c>
      <c r="B230" s="309" t="s">
        <v>3900</v>
      </c>
      <c r="C230" s="326" t="s">
        <v>3901</v>
      </c>
      <c r="D230" s="325"/>
      <c r="E230" s="309"/>
      <c r="F230" s="309"/>
      <c r="G230" s="309"/>
      <c r="H230" s="309"/>
      <c r="I230" s="309">
        <v>66</v>
      </c>
      <c r="J230" s="309">
        <v>1</v>
      </c>
      <c r="K230" s="309"/>
      <c r="L230" s="325"/>
      <c r="M230" s="325"/>
      <c r="N230" s="309"/>
      <c r="O230" s="309"/>
      <c r="P230" s="325"/>
      <c r="Q230" s="325"/>
      <c r="R230" s="309"/>
      <c r="S230" s="309"/>
      <c r="T230" s="309"/>
      <c r="U230" s="309"/>
      <c r="V230" s="309"/>
      <c r="W230" s="309"/>
      <c r="X230" s="309"/>
      <c r="Y230" s="309"/>
      <c r="Z230" s="309"/>
      <c r="AA230" s="305"/>
      <c r="AB230" s="309" t="s">
        <v>43</v>
      </c>
      <c r="AC230" s="309" t="s">
        <v>6185</v>
      </c>
    </row>
    <row r="231" spans="1:29" x14ac:dyDescent="0.25">
      <c r="A231" s="309">
        <v>228</v>
      </c>
      <c r="B231" s="309" t="s">
        <v>3902</v>
      </c>
      <c r="C231" s="326" t="s">
        <v>3903</v>
      </c>
      <c r="D231" s="325"/>
      <c r="E231" s="309"/>
      <c r="F231" s="309"/>
      <c r="G231" s="309"/>
      <c r="H231" s="309"/>
      <c r="I231" s="309">
        <v>66</v>
      </c>
      <c r="J231" s="309">
        <v>1</v>
      </c>
      <c r="K231" s="309"/>
      <c r="L231" s="325"/>
      <c r="M231" s="325"/>
      <c r="N231" s="309"/>
      <c r="O231" s="309"/>
      <c r="P231" s="325"/>
      <c r="Q231" s="325"/>
      <c r="R231" s="309"/>
      <c r="S231" s="309"/>
      <c r="T231" s="309"/>
      <c r="U231" s="309"/>
      <c r="V231" s="309"/>
      <c r="W231" s="309"/>
      <c r="X231" s="309"/>
      <c r="Y231" s="309"/>
      <c r="Z231" s="309"/>
      <c r="AA231" s="305"/>
      <c r="AB231" s="309" t="s">
        <v>43</v>
      </c>
      <c r="AC231" s="309" t="s">
        <v>6185</v>
      </c>
    </row>
    <row r="232" spans="1:29" x14ac:dyDescent="0.25">
      <c r="A232" s="309">
        <v>229</v>
      </c>
      <c r="B232" s="309" t="s">
        <v>3904</v>
      </c>
      <c r="C232" s="326" t="s">
        <v>3905</v>
      </c>
      <c r="D232" s="325"/>
      <c r="E232" s="309"/>
      <c r="F232" s="309"/>
      <c r="G232" s="309"/>
      <c r="H232" s="309"/>
      <c r="I232" s="309">
        <v>66</v>
      </c>
      <c r="J232" s="309">
        <v>1</v>
      </c>
      <c r="K232" s="309"/>
      <c r="L232" s="325"/>
      <c r="M232" s="325"/>
      <c r="N232" s="309"/>
      <c r="O232" s="309"/>
      <c r="P232" s="325"/>
      <c r="Q232" s="325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5"/>
      <c r="AB232" s="309" t="s">
        <v>43</v>
      </c>
      <c r="AC232" s="309" t="s">
        <v>6185</v>
      </c>
    </row>
    <row r="233" spans="1:29" x14ac:dyDescent="0.25">
      <c r="A233" s="309">
        <v>230</v>
      </c>
      <c r="B233" s="309" t="s">
        <v>3906</v>
      </c>
      <c r="C233" s="326" t="s">
        <v>3907</v>
      </c>
      <c r="D233" s="325"/>
      <c r="E233" s="309"/>
      <c r="F233" s="309"/>
      <c r="G233" s="309"/>
      <c r="H233" s="309"/>
      <c r="I233" s="309">
        <v>66</v>
      </c>
      <c r="J233" s="309">
        <v>1</v>
      </c>
      <c r="K233" s="309"/>
      <c r="L233" s="325"/>
      <c r="M233" s="325"/>
      <c r="N233" s="309"/>
      <c r="O233" s="309"/>
      <c r="P233" s="325"/>
      <c r="Q233" s="325"/>
      <c r="R233" s="309"/>
      <c r="S233" s="309"/>
      <c r="T233" s="309"/>
      <c r="U233" s="309"/>
      <c r="V233" s="309"/>
      <c r="W233" s="309"/>
      <c r="X233" s="309"/>
      <c r="Y233" s="309"/>
      <c r="Z233" s="309"/>
      <c r="AA233" s="305"/>
      <c r="AB233" s="309" t="s">
        <v>43</v>
      </c>
      <c r="AC233" s="309" t="s">
        <v>6185</v>
      </c>
    </row>
    <row r="234" spans="1:29" ht="24" x14ac:dyDescent="0.25">
      <c r="A234" s="309">
        <v>231</v>
      </c>
      <c r="B234" s="309" t="s">
        <v>3908</v>
      </c>
      <c r="C234" s="326" t="s">
        <v>3909</v>
      </c>
      <c r="D234" s="325"/>
      <c r="E234" s="309"/>
      <c r="F234" s="309"/>
      <c r="G234" s="309"/>
      <c r="H234" s="309"/>
      <c r="I234" s="309">
        <v>66</v>
      </c>
      <c r="J234" s="309">
        <v>1</v>
      </c>
      <c r="K234" s="309"/>
      <c r="L234" s="325"/>
      <c r="M234" s="325"/>
      <c r="N234" s="309"/>
      <c r="O234" s="309"/>
      <c r="P234" s="325"/>
      <c r="Q234" s="325"/>
      <c r="R234" s="309"/>
      <c r="S234" s="309"/>
      <c r="T234" s="309"/>
      <c r="U234" s="309"/>
      <c r="V234" s="309"/>
      <c r="W234" s="309"/>
      <c r="X234" s="309"/>
      <c r="Y234" s="309"/>
      <c r="Z234" s="309"/>
      <c r="AA234" s="305"/>
      <c r="AB234" s="309" t="s">
        <v>43</v>
      </c>
      <c r="AC234" s="309" t="s">
        <v>6185</v>
      </c>
    </row>
    <row r="235" spans="1:29" ht="24" x14ac:dyDescent="0.25">
      <c r="A235" s="309">
        <v>232</v>
      </c>
      <c r="B235" s="309" t="s">
        <v>3910</v>
      </c>
      <c r="C235" s="326" t="s">
        <v>3911</v>
      </c>
      <c r="D235" s="325"/>
      <c r="E235" s="309"/>
      <c r="F235" s="309"/>
      <c r="G235" s="309"/>
      <c r="H235" s="309"/>
      <c r="I235" s="309">
        <v>66</v>
      </c>
      <c r="J235" s="309">
        <v>1</v>
      </c>
      <c r="K235" s="309"/>
      <c r="L235" s="325"/>
      <c r="M235" s="325"/>
      <c r="N235" s="309"/>
      <c r="O235" s="309"/>
      <c r="P235" s="325"/>
      <c r="Q235" s="325"/>
      <c r="R235" s="309"/>
      <c r="S235" s="309"/>
      <c r="T235" s="309"/>
      <c r="U235" s="309"/>
      <c r="V235" s="309"/>
      <c r="W235" s="309"/>
      <c r="X235" s="309"/>
      <c r="Y235" s="309"/>
      <c r="Z235" s="309"/>
      <c r="AA235" s="305"/>
      <c r="AB235" s="309" t="s">
        <v>43</v>
      </c>
      <c r="AC235" s="309" t="s">
        <v>6185</v>
      </c>
    </row>
    <row r="236" spans="1:29" ht="24" x14ac:dyDescent="0.25">
      <c r="A236" s="309">
        <v>233</v>
      </c>
      <c r="B236" s="309" t="s">
        <v>3912</v>
      </c>
      <c r="C236" s="326" t="s">
        <v>3913</v>
      </c>
      <c r="D236" s="325"/>
      <c r="E236" s="309"/>
      <c r="F236" s="309"/>
      <c r="G236" s="309"/>
      <c r="H236" s="309"/>
      <c r="I236" s="309">
        <v>66</v>
      </c>
      <c r="J236" s="309">
        <v>1</v>
      </c>
      <c r="K236" s="309"/>
      <c r="L236" s="325"/>
      <c r="M236" s="325"/>
      <c r="N236" s="309"/>
      <c r="O236" s="309"/>
      <c r="P236" s="325"/>
      <c r="Q236" s="325"/>
      <c r="R236" s="309"/>
      <c r="S236" s="309"/>
      <c r="T236" s="309"/>
      <c r="U236" s="309"/>
      <c r="V236" s="309"/>
      <c r="W236" s="309"/>
      <c r="X236" s="309"/>
      <c r="Y236" s="309"/>
      <c r="Z236" s="309"/>
      <c r="AA236" s="305"/>
      <c r="AB236" s="309" t="s">
        <v>43</v>
      </c>
      <c r="AC236" s="309" t="s">
        <v>6185</v>
      </c>
    </row>
    <row r="237" spans="1:29" x14ac:dyDescent="0.25">
      <c r="A237" s="309">
        <v>234</v>
      </c>
      <c r="B237" s="309" t="s">
        <v>3914</v>
      </c>
      <c r="C237" s="326" t="s">
        <v>3915</v>
      </c>
      <c r="D237" s="325"/>
      <c r="E237" s="309"/>
      <c r="F237" s="309"/>
      <c r="G237" s="309"/>
      <c r="H237" s="309"/>
      <c r="I237" s="309">
        <v>66</v>
      </c>
      <c r="J237" s="309">
        <v>1</v>
      </c>
      <c r="K237" s="309"/>
      <c r="L237" s="325"/>
      <c r="M237" s="325"/>
      <c r="N237" s="309"/>
      <c r="O237" s="309"/>
      <c r="P237" s="325"/>
      <c r="Q237" s="325"/>
      <c r="R237" s="309"/>
      <c r="S237" s="309"/>
      <c r="T237" s="309"/>
      <c r="U237" s="309"/>
      <c r="V237" s="309"/>
      <c r="W237" s="309"/>
      <c r="X237" s="309"/>
      <c r="Y237" s="309"/>
      <c r="Z237" s="309"/>
      <c r="AA237" s="305"/>
      <c r="AB237" s="309" t="s">
        <v>43</v>
      </c>
      <c r="AC237" s="309" t="s">
        <v>6185</v>
      </c>
    </row>
    <row r="238" spans="1:29" x14ac:dyDescent="0.25">
      <c r="A238" s="309">
        <v>235</v>
      </c>
      <c r="B238" s="309" t="s">
        <v>3916</v>
      </c>
      <c r="C238" s="326" t="s">
        <v>3917</v>
      </c>
      <c r="D238" s="325"/>
      <c r="E238" s="309"/>
      <c r="F238" s="309"/>
      <c r="G238" s="309"/>
      <c r="H238" s="309"/>
      <c r="I238" s="309">
        <v>66</v>
      </c>
      <c r="J238" s="309">
        <v>1</v>
      </c>
      <c r="K238" s="309"/>
      <c r="L238" s="325"/>
      <c r="M238" s="325"/>
      <c r="N238" s="309"/>
      <c r="O238" s="309"/>
      <c r="P238" s="325"/>
      <c r="Q238" s="325"/>
      <c r="R238" s="309"/>
      <c r="S238" s="309"/>
      <c r="T238" s="309"/>
      <c r="U238" s="309"/>
      <c r="V238" s="309"/>
      <c r="W238" s="309"/>
      <c r="X238" s="309"/>
      <c r="Y238" s="309"/>
      <c r="Z238" s="309"/>
      <c r="AA238" s="305"/>
      <c r="AB238" s="309" t="s">
        <v>43</v>
      </c>
      <c r="AC238" s="309" t="s">
        <v>6185</v>
      </c>
    </row>
    <row r="239" spans="1:29" x14ac:dyDescent="0.25">
      <c r="A239" s="309">
        <v>236</v>
      </c>
      <c r="B239" s="309" t="s">
        <v>3918</v>
      </c>
      <c r="C239" s="326" t="s">
        <v>3919</v>
      </c>
      <c r="D239" s="325"/>
      <c r="E239" s="309"/>
      <c r="F239" s="309"/>
      <c r="G239" s="309"/>
      <c r="H239" s="309"/>
      <c r="I239" s="309">
        <v>66</v>
      </c>
      <c r="J239" s="309">
        <v>1</v>
      </c>
      <c r="K239" s="309"/>
      <c r="L239" s="325"/>
      <c r="M239" s="325"/>
      <c r="N239" s="309"/>
      <c r="O239" s="309"/>
      <c r="P239" s="325"/>
      <c r="Q239" s="325"/>
      <c r="R239" s="309"/>
      <c r="S239" s="309"/>
      <c r="T239" s="309"/>
      <c r="U239" s="309"/>
      <c r="V239" s="309"/>
      <c r="W239" s="309"/>
      <c r="X239" s="309"/>
      <c r="Y239" s="309"/>
      <c r="Z239" s="309"/>
      <c r="AA239" s="305"/>
      <c r="AB239" s="309" t="s">
        <v>43</v>
      </c>
      <c r="AC239" s="309" t="s">
        <v>6185</v>
      </c>
    </row>
    <row r="240" spans="1:29" x14ac:dyDescent="0.25">
      <c r="A240" s="309">
        <v>237</v>
      </c>
      <c r="B240" s="309" t="s">
        <v>3920</v>
      </c>
      <c r="C240" s="326" t="s">
        <v>3921</v>
      </c>
      <c r="D240" s="325"/>
      <c r="E240" s="309"/>
      <c r="F240" s="309"/>
      <c r="G240" s="309"/>
      <c r="H240" s="309"/>
      <c r="I240" s="309">
        <v>66</v>
      </c>
      <c r="J240" s="309">
        <v>1</v>
      </c>
      <c r="K240" s="309"/>
      <c r="L240" s="325"/>
      <c r="M240" s="325"/>
      <c r="N240" s="309"/>
      <c r="O240" s="309"/>
      <c r="P240" s="325"/>
      <c r="Q240" s="325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5"/>
      <c r="AB240" s="309" t="s">
        <v>43</v>
      </c>
      <c r="AC240" s="309" t="s">
        <v>6185</v>
      </c>
    </row>
    <row r="241" spans="1:29" x14ac:dyDescent="0.25">
      <c r="A241" s="309">
        <v>238</v>
      </c>
      <c r="B241" s="309" t="s">
        <v>3922</v>
      </c>
      <c r="C241" s="326" t="s">
        <v>3923</v>
      </c>
      <c r="D241" s="325"/>
      <c r="E241" s="309"/>
      <c r="F241" s="309"/>
      <c r="G241" s="309"/>
      <c r="H241" s="309"/>
      <c r="I241" s="309">
        <v>66</v>
      </c>
      <c r="J241" s="309">
        <v>1</v>
      </c>
      <c r="K241" s="309"/>
      <c r="L241" s="325"/>
      <c r="M241" s="325"/>
      <c r="N241" s="309"/>
      <c r="O241" s="309"/>
      <c r="P241" s="325"/>
      <c r="Q241" s="325"/>
      <c r="R241" s="309"/>
      <c r="S241" s="309"/>
      <c r="T241" s="309"/>
      <c r="U241" s="309"/>
      <c r="V241" s="309"/>
      <c r="W241" s="309"/>
      <c r="X241" s="309"/>
      <c r="Y241" s="309"/>
      <c r="Z241" s="309"/>
      <c r="AA241" s="305"/>
      <c r="AB241" s="309" t="s">
        <v>43</v>
      </c>
      <c r="AC241" s="309" t="s">
        <v>6185</v>
      </c>
    </row>
    <row r="242" spans="1:29" x14ac:dyDescent="0.25">
      <c r="A242" s="309">
        <v>239</v>
      </c>
      <c r="B242" s="309" t="s">
        <v>3924</v>
      </c>
      <c r="C242" s="326" t="s">
        <v>3925</v>
      </c>
      <c r="D242" s="325"/>
      <c r="E242" s="309"/>
      <c r="F242" s="309"/>
      <c r="G242" s="309"/>
      <c r="H242" s="309"/>
      <c r="I242" s="309">
        <v>66</v>
      </c>
      <c r="J242" s="309">
        <v>1</v>
      </c>
      <c r="K242" s="309"/>
      <c r="L242" s="325"/>
      <c r="M242" s="325"/>
      <c r="N242" s="309"/>
      <c r="O242" s="309"/>
      <c r="P242" s="325"/>
      <c r="Q242" s="325"/>
      <c r="R242" s="309"/>
      <c r="S242" s="309"/>
      <c r="T242" s="309"/>
      <c r="U242" s="309"/>
      <c r="V242" s="309"/>
      <c r="W242" s="309"/>
      <c r="X242" s="309"/>
      <c r="Y242" s="309"/>
      <c r="Z242" s="309"/>
      <c r="AA242" s="305"/>
      <c r="AB242" s="309" t="s">
        <v>43</v>
      </c>
      <c r="AC242" s="309" t="s">
        <v>6185</v>
      </c>
    </row>
    <row r="243" spans="1:29" x14ac:dyDescent="0.25">
      <c r="A243" s="309">
        <v>240</v>
      </c>
      <c r="B243" s="309" t="s">
        <v>3926</v>
      </c>
      <c r="C243" s="326" t="s">
        <v>3927</v>
      </c>
      <c r="D243" s="325"/>
      <c r="E243" s="309"/>
      <c r="F243" s="309"/>
      <c r="G243" s="309"/>
      <c r="H243" s="309"/>
      <c r="I243" s="309">
        <v>66</v>
      </c>
      <c r="J243" s="309">
        <v>1</v>
      </c>
      <c r="K243" s="309"/>
      <c r="L243" s="325"/>
      <c r="M243" s="325"/>
      <c r="N243" s="309"/>
      <c r="O243" s="309"/>
      <c r="P243" s="325"/>
      <c r="Q243" s="325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5"/>
      <c r="AB243" s="309" t="s">
        <v>43</v>
      </c>
      <c r="AC243" s="309" t="s">
        <v>6185</v>
      </c>
    </row>
    <row r="244" spans="1:29" x14ac:dyDescent="0.25">
      <c r="A244" s="309">
        <v>241</v>
      </c>
      <c r="B244" s="309" t="s">
        <v>3928</v>
      </c>
      <c r="C244" s="326" t="s">
        <v>3929</v>
      </c>
      <c r="D244" s="325"/>
      <c r="E244" s="309"/>
      <c r="F244" s="309"/>
      <c r="G244" s="309"/>
      <c r="H244" s="309"/>
      <c r="I244" s="309">
        <v>66</v>
      </c>
      <c r="J244" s="309">
        <v>1</v>
      </c>
      <c r="K244" s="309"/>
      <c r="L244" s="325"/>
      <c r="M244" s="325"/>
      <c r="N244" s="309"/>
      <c r="O244" s="309"/>
      <c r="P244" s="325"/>
      <c r="Q244" s="325"/>
      <c r="R244" s="309"/>
      <c r="S244" s="309"/>
      <c r="T244" s="309"/>
      <c r="U244" s="309"/>
      <c r="V244" s="309"/>
      <c r="W244" s="309"/>
      <c r="X244" s="309"/>
      <c r="Y244" s="309"/>
      <c r="Z244" s="309"/>
      <c r="AA244" s="305"/>
      <c r="AB244" s="309" t="s">
        <v>43</v>
      </c>
      <c r="AC244" s="309" t="s">
        <v>6185</v>
      </c>
    </row>
    <row r="245" spans="1:29" x14ac:dyDescent="0.25">
      <c r="A245" s="309">
        <v>242</v>
      </c>
      <c r="B245" s="309" t="s">
        <v>3930</v>
      </c>
      <c r="C245" s="326" t="s">
        <v>3931</v>
      </c>
      <c r="D245" s="325"/>
      <c r="E245" s="309"/>
      <c r="F245" s="309"/>
      <c r="G245" s="309"/>
      <c r="H245" s="309"/>
      <c r="I245" s="309">
        <v>66</v>
      </c>
      <c r="J245" s="309">
        <v>1</v>
      </c>
      <c r="K245" s="309"/>
      <c r="L245" s="325"/>
      <c r="M245" s="325"/>
      <c r="N245" s="309"/>
      <c r="O245" s="309"/>
      <c r="P245" s="325"/>
      <c r="Q245" s="325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5"/>
      <c r="AB245" s="309" t="s">
        <v>43</v>
      </c>
      <c r="AC245" s="309" t="s">
        <v>6185</v>
      </c>
    </row>
    <row r="246" spans="1:29" ht="24" x14ac:dyDescent="0.25">
      <c r="A246" s="309">
        <v>243</v>
      </c>
      <c r="B246" s="309" t="s">
        <v>3932</v>
      </c>
      <c r="C246" s="326" t="s">
        <v>3933</v>
      </c>
      <c r="D246" s="325"/>
      <c r="E246" s="309"/>
      <c r="F246" s="309"/>
      <c r="G246" s="309"/>
      <c r="H246" s="309"/>
      <c r="I246" s="309">
        <v>66</v>
      </c>
      <c r="J246" s="309">
        <v>1</v>
      </c>
      <c r="K246" s="309"/>
      <c r="L246" s="325"/>
      <c r="M246" s="325"/>
      <c r="N246" s="309"/>
      <c r="O246" s="309"/>
      <c r="P246" s="325"/>
      <c r="Q246" s="325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5"/>
      <c r="AB246" s="309" t="s">
        <v>43</v>
      </c>
      <c r="AC246" s="309" t="s">
        <v>6185</v>
      </c>
    </row>
    <row r="247" spans="1:29" ht="24" x14ac:dyDescent="0.25">
      <c r="A247" s="309">
        <v>244</v>
      </c>
      <c r="B247" s="309" t="s">
        <v>3934</v>
      </c>
      <c r="C247" s="326" t="s">
        <v>3935</v>
      </c>
      <c r="D247" s="325"/>
      <c r="E247" s="309"/>
      <c r="F247" s="309"/>
      <c r="G247" s="309"/>
      <c r="H247" s="309"/>
      <c r="I247" s="309">
        <v>66</v>
      </c>
      <c r="J247" s="309">
        <v>1</v>
      </c>
      <c r="K247" s="309"/>
      <c r="L247" s="325"/>
      <c r="M247" s="325"/>
      <c r="N247" s="309"/>
      <c r="O247" s="309"/>
      <c r="P247" s="325"/>
      <c r="Q247" s="325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5"/>
      <c r="AB247" s="309" t="s">
        <v>43</v>
      </c>
      <c r="AC247" s="309" t="s">
        <v>6185</v>
      </c>
    </row>
    <row r="248" spans="1:29" x14ac:dyDescent="0.25">
      <c r="A248" s="309">
        <v>245</v>
      </c>
      <c r="B248" s="309" t="s">
        <v>3936</v>
      </c>
      <c r="C248" s="326" t="s">
        <v>3937</v>
      </c>
      <c r="D248" s="325"/>
      <c r="E248" s="309"/>
      <c r="F248" s="309"/>
      <c r="G248" s="309"/>
      <c r="H248" s="309"/>
      <c r="I248" s="309">
        <v>66</v>
      </c>
      <c r="J248" s="309">
        <v>1</v>
      </c>
      <c r="K248" s="309"/>
      <c r="L248" s="325"/>
      <c r="M248" s="325"/>
      <c r="N248" s="309"/>
      <c r="O248" s="309"/>
      <c r="P248" s="325"/>
      <c r="Q248" s="325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5"/>
      <c r="AB248" s="309" t="s">
        <v>43</v>
      </c>
      <c r="AC248" s="309" t="s">
        <v>6185</v>
      </c>
    </row>
    <row r="249" spans="1:29" x14ac:dyDescent="0.25">
      <c r="A249" s="309">
        <v>246</v>
      </c>
      <c r="B249" s="309" t="s">
        <v>3938</v>
      </c>
      <c r="C249" s="326" t="s">
        <v>3939</v>
      </c>
      <c r="D249" s="325"/>
      <c r="E249" s="309"/>
      <c r="F249" s="309"/>
      <c r="G249" s="309"/>
      <c r="H249" s="309"/>
      <c r="I249" s="309">
        <v>66</v>
      </c>
      <c r="J249" s="309">
        <v>1</v>
      </c>
      <c r="K249" s="309"/>
      <c r="L249" s="325"/>
      <c r="M249" s="325"/>
      <c r="N249" s="309"/>
      <c r="O249" s="309"/>
      <c r="P249" s="325"/>
      <c r="Q249" s="325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5"/>
      <c r="AB249" s="309" t="s">
        <v>43</v>
      </c>
      <c r="AC249" s="309" t="s">
        <v>6185</v>
      </c>
    </row>
    <row r="250" spans="1:29" ht="24" x14ac:dyDescent="0.25">
      <c r="A250" s="309">
        <v>247</v>
      </c>
      <c r="B250" s="309" t="s">
        <v>1456</v>
      </c>
      <c r="C250" s="326" t="s">
        <v>3940</v>
      </c>
      <c r="D250" s="325"/>
      <c r="E250" s="309"/>
      <c r="F250" s="309"/>
      <c r="G250" s="309"/>
      <c r="H250" s="309"/>
      <c r="I250" s="309"/>
      <c r="J250" s="309"/>
      <c r="K250" s="309"/>
      <c r="L250" s="325"/>
      <c r="M250" s="325"/>
      <c r="N250" s="309"/>
      <c r="O250" s="309"/>
      <c r="P250" s="325"/>
      <c r="Q250" s="325"/>
      <c r="R250" s="309" t="s">
        <v>781</v>
      </c>
      <c r="S250" s="309">
        <v>1</v>
      </c>
      <c r="T250" s="309"/>
      <c r="U250" s="309"/>
      <c r="V250" s="309"/>
      <c r="W250" s="309"/>
      <c r="X250" s="309"/>
      <c r="Y250" s="309"/>
      <c r="Z250" s="309"/>
      <c r="AA250" s="305"/>
      <c r="AB250" s="309" t="s">
        <v>20</v>
      </c>
      <c r="AC250" s="309" t="s">
        <v>6185</v>
      </c>
    </row>
    <row r="251" spans="1:29" ht="24" x14ac:dyDescent="0.25">
      <c r="A251" s="309">
        <v>248</v>
      </c>
      <c r="B251" s="309" t="s">
        <v>3941</v>
      </c>
      <c r="C251" s="326" t="s">
        <v>3942</v>
      </c>
      <c r="D251" s="325"/>
      <c r="E251" s="309"/>
      <c r="F251" s="309"/>
      <c r="G251" s="309"/>
      <c r="H251" s="309"/>
      <c r="I251" s="309"/>
      <c r="J251" s="309"/>
      <c r="K251" s="309"/>
      <c r="L251" s="325"/>
      <c r="M251" s="325"/>
      <c r="N251" s="309"/>
      <c r="O251" s="309"/>
      <c r="P251" s="325"/>
      <c r="Q251" s="325"/>
      <c r="R251" s="309" t="s">
        <v>781</v>
      </c>
      <c r="S251" s="309">
        <v>1</v>
      </c>
      <c r="T251" s="309"/>
      <c r="U251" s="309"/>
      <c r="V251" s="309"/>
      <c r="W251" s="309"/>
      <c r="X251" s="309"/>
      <c r="Y251" s="309"/>
      <c r="Z251" s="309"/>
      <c r="AA251" s="305"/>
      <c r="AB251" s="309" t="s">
        <v>20</v>
      </c>
      <c r="AC251" s="309" t="s">
        <v>6185</v>
      </c>
    </row>
    <row r="252" spans="1:29" ht="24" x14ac:dyDescent="0.25">
      <c r="A252" s="309">
        <v>249</v>
      </c>
      <c r="B252" s="309" t="s">
        <v>1061</v>
      </c>
      <c r="C252" s="326" t="s">
        <v>3943</v>
      </c>
      <c r="D252" s="325"/>
      <c r="E252" s="309"/>
      <c r="F252" s="309"/>
      <c r="G252" s="309"/>
      <c r="H252" s="309"/>
      <c r="I252" s="309"/>
      <c r="J252" s="309"/>
      <c r="K252" s="309"/>
      <c r="L252" s="325"/>
      <c r="M252" s="325"/>
      <c r="N252" s="309"/>
      <c r="O252" s="309"/>
      <c r="P252" s="325"/>
      <c r="Q252" s="325"/>
      <c r="R252" s="309" t="s">
        <v>781</v>
      </c>
      <c r="S252" s="309">
        <v>1</v>
      </c>
      <c r="T252" s="309"/>
      <c r="U252" s="309"/>
      <c r="V252" s="309"/>
      <c r="W252" s="309"/>
      <c r="X252" s="309"/>
      <c r="Y252" s="309"/>
      <c r="Z252" s="309"/>
      <c r="AA252" s="305"/>
      <c r="AB252" s="309" t="s">
        <v>20</v>
      </c>
      <c r="AC252" s="309" t="s">
        <v>6185</v>
      </c>
    </row>
    <row r="253" spans="1:29" ht="24" x14ac:dyDescent="0.25">
      <c r="A253" s="309">
        <v>250</v>
      </c>
      <c r="B253" s="309" t="s">
        <v>1063</v>
      </c>
      <c r="C253" s="326" t="s">
        <v>3944</v>
      </c>
      <c r="D253" s="325"/>
      <c r="E253" s="309"/>
      <c r="F253" s="309"/>
      <c r="G253" s="309"/>
      <c r="H253" s="309"/>
      <c r="I253" s="309"/>
      <c r="J253" s="309"/>
      <c r="K253" s="309"/>
      <c r="L253" s="325"/>
      <c r="M253" s="325"/>
      <c r="N253" s="309"/>
      <c r="O253" s="309"/>
      <c r="P253" s="325"/>
      <c r="Q253" s="325"/>
      <c r="R253" s="309" t="s">
        <v>781</v>
      </c>
      <c r="S253" s="309">
        <v>1</v>
      </c>
      <c r="T253" s="309"/>
      <c r="U253" s="309"/>
      <c r="V253" s="309"/>
      <c r="W253" s="309"/>
      <c r="X253" s="309"/>
      <c r="Y253" s="309"/>
      <c r="Z253" s="309"/>
      <c r="AA253" s="305"/>
      <c r="AB253" s="309" t="s">
        <v>20</v>
      </c>
      <c r="AC253" s="309" t="s">
        <v>6185</v>
      </c>
    </row>
    <row r="254" spans="1:29" ht="15" customHeight="1" x14ac:dyDescent="0.25">
      <c r="A254" s="309">
        <v>251</v>
      </c>
      <c r="B254" s="246" t="s">
        <v>3475</v>
      </c>
      <c r="C254" s="247" t="s">
        <v>3476</v>
      </c>
      <c r="D254" s="248"/>
      <c r="E254" s="248"/>
      <c r="F254" s="249"/>
      <c r="G254" s="249"/>
      <c r="H254" s="249"/>
      <c r="I254" s="248"/>
      <c r="J254" s="248"/>
      <c r="K254" s="246">
        <v>1</v>
      </c>
      <c r="L254" s="250">
        <v>630</v>
      </c>
      <c r="M254" s="248">
        <v>630</v>
      </c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6" t="s">
        <v>60</v>
      </c>
      <c r="Y254" s="246">
        <v>1</v>
      </c>
      <c r="Z254" s="246">
        <v>380</v>
      </c>
      <c r="AA254" s="238">
        <f t="shared" ref="AA254:AA276" si="4">Z254*Y254</f>
        <v>380</v>
      </c>
      <c r="AB254" s="242" t="s">
        <v>20</v>
      </c>
      <c r="AC254" s="242" t="s">
        <v>6184</v>
      </c>
    </row>
    <row r="255" spans="1:29" ht="15" customHeight="1" x14ac:dyDescent="0.25">
      <c r="A255" s="309">
        <v>252</v>
      </c>
      <c r="B255" s="251" t="s">
        <v>3477</v>
      </c>
      <c r="C255" s="252" t="s">
        <v>3478</v>
      </c>
      <c r="D255" s="244"/>
      <c r="E255" s="241"/>
      <c r="F255" s="240"/>
      <c r="G255" s="240"/>
      <c r="H255" s="240"/>
      <c r="I255" s="239"/>
      <c r="J255" s="239"/>
      <c r="K255" s="251">
        <v>1</v>
      </c>
      <c r="L255" s="253">
        <v>750</v>
      </c>
      <c r="M255" s="245">
        <f>L255*K255</f>
        <v>750</v>
      </c>
      <c r="N255" s="240"/>
      <c r="O255" s="240"/>
      <c r="P255" s="240"/>
      <c r="Q255" s="240"/>
      <c r="R255" s="241"/>
      <c r="S255" s="241"/>
      <c r="T255" s="242"/>
      <c r="U255" s="242"/>
      <c r="V255" s="242"/>
      <c r="W255" s="241"/>
      <c r="X255" s="241"/>
      <c r="Y255" s="241"/>
      <c r="Z255" s="241"/>
      <c r="AA255" s="238"/>
      <c r="AB255" s="243" t="s">
        <v>20</v>
      </c>
      <c r="AC255" s="242" t="s">
        <v>6184</v>
      </c>
    </row>
    <row r="256" spans="1:29" ht="15" customHeight="1" x14ac:dyDescent="0.25">
      <c r="A256" s="309">
        <v>253</v>
      </c>
      <c r="B256" s="251" t="s">
        <v>3479</v>
      </c>
      <c r="C256" s="252" t="s">
        <v>3480</v>
      </c>
      <c r="D256" s="244"/>
      <c r="E256" s="241"/>
      <c r="F256" s="240"/>
      <c r="G256" s="240"/>
      <c r="H256" s="240"/>
      <c r="I256" s="239"/>
      <c r="J256" s="239"/>
      <c r="K256" s="251">
        <v>1</v>
      </c>
      <c r="L256" s="253">
        <v>1250</v>
      </c>
      <c r="M256" s="245">
        <v>1250</v>
      </c>
      <c r="N256" s="240"/>
      <c r="O256" s="240"/>
      <c r="P256" s="240"/>
      <c r="Q256" s="240"/>
      <c r="R256" s="241"/>
      <c r="S256" s="241"/>
      <c r="T256" s="242"/>
      <c r="U256" s="242"/>
      <c r="V256" s="242"/>
      <c r="W256" s="241"/>
      <c r="X256" s="242" t="s">
        <v>60</v>
      </c>
      <c r="Y256" s="242">
        <v>1</v>
      </c>
      <c r="Z256" s="242">
        <v>625</v>
      </c>
      <c r="AA256" s="238">
        <f t="shared" si="4"/>
        <v>625</v>
      </c>
      <c r="AB256" s="243" t="s">
        <v>20</v>
      </c>
      <c r="AC256" s="242" t="s">
        <v>6184</v>
      </c>
    </row>
    <row r="257" spans="1:29" ht="15" customHeight="1" x14ac:dyDescent="0.25">
      <c r="A257" s="309">
        <v>254</v>
      </c>
      <c r="B257" s="251" t="s">
        <v>3481</v>
      </c>
      <c r="C257" s="252" t="s">
        <v>3482</v>
      </c>
      <c r="D257" s="244"/>
      <c r="E257" s="241"/>
      <c r="F257" s="240"/>
      <c r="G257" s="240"/>
      <c r="H257" s="240"/>
      <c r="I257" s="239"/>
      <c r="J257" s="239"/>
      <c r="K257" s="251">
        <v>1</v>
      </c>
      <c r="L257" s="253">
        <v>800</v>
      </c>
      <c r="M257" s="245">
        <v>800</v>
      </c>
      <c r="N257" s="240"/>
      <c r="O257" s="240"/>
      <c r="P257" s="240"/>
      <c r="Q257" s="240"/>
      <c r="R257" s="241"/>
      <c r="S257" s="241"/>
      <c r="T257" s="242"/>
      <c r="U257" s="242"/>
      <c r="V257" s="242"/>
      <c r="W257" s="241"/>
      <c r="X257" s="242" t="s">
        <v>60</v>
      </c>
      <c r="Y257" s="242">
        <v>1</v>
      </c>
      <c r="Z257" s="242">
        <v>500</v>
      </c>
      <c r="AA257" s="238">
        <f t="shared" si="4"/>
        <v>500</v>
      </c>
      <c r="AB257" s="243" t="s">
        <v>20</v>
      </c>
      <c r="AC257" s="242" t="s">
        <v>6184</v>
      </c>
    </row>
    <row r="258" spans="1:29" ht="15" customHeight="1" x14ac:dyDescent="0.25">
      <c r="A258" s="309">
        <v>255</v>
      </c>
      <c r="B258" s="251" t="s">
        <v>3483</v>
      </c>
      <c r="C258" s="254" t="s">
        <v>3484</v>
      </c>
      <c r="D258" s="244"/>
      <c r="E258" s="241"/>
      <c r="F258" s="240"/>
      <c r="G258" s="240"/>
      <c r="H258" s="240"/>
      <c r="I258" s="239"/>
      <c r="J258" s="239"/>
      <c r="K258" s="251">
        <v>1</v>
      </c>
      <c r="L258" s="253" t="s">
        <v>3485</v>
      </c>
      <c r="M258" s="245">
        <v>750</v>
      </c>
      <c r="N258" s="240"/>
      <c r="O258" s="240"/>
      <c r="P258" s="240"/>
      <c r="Q258" s="240"/>
      <c r="R258" s="241"/>
      <c r="S258" s="241"/>
      <c r="T258" s="242"/>
      <c r="U258" s="242"/>
      <c r="V258" s="242"/>
      <c r="W258" s="241"/>
      <c r="X258" s="241"/>
      <c r="Y258" s="241"/>
      <c r="Z258" s="241"/>
      <c r="AA258" s="238"/>
      <c r="AB258" s="243" t="s">
        <v>20</v>
      </c>
      <c r="AC258" s="242" t="s">
        <v>6184</v>
      </c>
    </row>
    <row r="259" spans="1:29" ht="15" customHeight="1" x14ac:dyDescent="0.25">
      <c r="A259" s="309">
        <v>256</v>
      </c>
      <c r="B259" s="255" t="s">
        <v>3486</v>
      </c>
      <c r="C259" s="254" t="s">
        <v>3487</v>
      </c>
      <c r="D259" s="256"/>
      <c r="E259" s="257"/>
      <c r="F259" s="258"/>
      <c r="G259" s="258"/>
      <c r="H259" s="258"/>
      <c r="I259" s="259"/>
      <c r="J259" s="259"/>
      <c r="K259" s="255">
        <v>1</v>
      </c>
      <c r="L259" s="260">
        <v>500</v>
      </c>
      <c r="M259" s="260">
        <v>500</v>
      </c>
      <c r="N259" s="258"/>
      <c r="O259" s="258"/>
      <c r="P259" s="258"/>
      <c r="Q259" s="258"/>
      <c r="R259" s="257"/>
      <c r="S259" s="257"/>
      <c r="T259" s="248"/>
      <c r="U259" s="248"/>
      <c r="V259" s="248"/>
      <c r="W259" s="257"/>
      <c r="X259" s="257"/>
      <c r="Y259" s="257"/>
      <c r="Z259" s="257"/>
      <c r="AA259" s="238"/>
      <c r="AB259" s="243" t="s">
        <v>20</v>
      </c>
      <c r="AC259" s="242" t="s">
        <v>6184</v>
      </c>
    </row>
    <row r="260" spans="1:29" ht="15" customHeight="1" x14ac:dyDescent="0.25">
      <c r="A260" s="309">
        <v>257</v>
      </c>
      <c r="B260" s="237" t="s">
        <v>3488</v>
      </c>
      <c r="C260" s="434" t="s">
        <v>3489</v>
      </c>
      <c r="D260" s="244"/>
      <c r="E260" s="241"/>
      <c r="F260" s="240"/>
      <c r="G260" s="240"/>
      <c r="H260" s="240"/>
      <c r="I260" s="239"/>
      <c r="J260" s="239"/>
      <c r="K260" s="251">
        <v>1</v>
      </c>
      <c r="L260" s="253">
        <v>400</v>
      </c>
      <c r="M260" s="260">
        <v>400</v>
      </c>
      <c r="N260" s="240"/>
      <c r="O260" s="240"/>
      <c r="P260" s="240"/>
      <c r="Q260" s="240"/>
      <c r="R260" s="241"/>
      <c r="S260" s="241"/>
      <c r="T260" s="242">
        <v>1</v>
      </c>
      <c r="U260" s="242"/>
      <c r="V260" s="242">
        <v>2</v>
      </c>
      <c r="W260" s="241"/>
      <c r="X260" s="251" t="s">
        <v>60</v>
      </c>
      <c r="Y260" s="251">
        <v>1</v>
      </c>
      <c r="Z260" s="251">
        <v>100</v>
      </c>
      <c r="AA260" s="238">
        <f t="shared" si="4"/>
        <v>100</v>
      </c>
      <c r="AB260" s="243" t="s">
        <v>20</v>
      </c>
      <c r="AC260" s="242" t="s">
        <v>6184</v>
      </c>
    </row>
    <row r="261" spans="1:29" ht="15" customHeight="1" x14ac:dyDescent="0.25">
      <c r="A261" s="309">
        <v>258</v>
      </c>
      <c r="B261" s="237"/>
      <c r="C261" s="434"/>
      <c r="D261" s="244"/>
      <c r="E261" s="241"/>
      <c r="F261" s="240"/>
      <c r="G261" s="240"/>
      <c r="H261" s="240"/>
      <c r="I261" s="239"/>
      <c r="J261" s="239"/>
      <c r="K261" s="251"/>
      <c r="L261" s="253"/>
      <c r="M261" s="260"/>
      <c r="N261" s="240"/>
      <c r="O261" s="240"/>
      <c r="P261" s="240"/>
      <c r="Q261" s="240"/>
      <c r="R261" s="241"/>
      <c r="S261" s="241"/>
      <c r="T261" s="242"/>
      <c r="U261" s="242"/>
      <c r="V261" s="242"/>
      <c r="W261" s="241"/>
      <c r="X261" s="251" t="s">
        <v>60</v>
      </c>
      <c r="Y261" s="251">
        <v>1</v>
      </c>
      <c r="Z261" s="251">
        <v>62.5</v>
      </c>
      <c r="AA261" s="238">
        <f t="shared" si="4"/>
        <v>62.5</v>
      </c>
      <c r="AB261" s="243" t="s">
        <v>20</v>
      </c>
      <c r="AC261" s="242" t="s">
        <v>6184</v>
      </c>
    </row>
    <row r="262" spans="1:29" ht="15" customHeight="1" x14ac:dyDescent="0.25">
      <c r="A262" s="309">
        <v>259</v>
      </c>
      <c r="B262" s="237" t="s">
        <v>3490</v>
      </c>
      <c r="C262" s="433" t="s">
        <v>3491</v>
      </c>
      <c r="D262" s="244"/>
      <c r="E262" s="241"/>
      <c r="F262" s="240"/>
      <c r="G262" s="240"/>
      <c r="H262" s="240"/>
      <c r="I262" s="239"/>
      <c r="J262" s="239"/>
      <c r="K262" s="251">
        <v>1</v>
      </c>
      <c r="L262" s="253">
        <v>250</v>
      </c>
      <c r="M262" s="260">
        <v>250</v>
      </c>
      <c r="N262" s="240"/>
      <c r="O262" s="240"/>
      <c r="P262" s="240"/>
      <c r="Q262" s="240"/>
      <c r="R262" s="241"/>
      <c r="S262" s="241"/>
      <c r="T262" s="242"/>
      <c r="U262" s="242"/>
      <c r="V262" s="242"/>
      <c r="W262" s="241"/>
      <c r="X262" s="251" t="s">
        <v>60</v>
      </c>
      <c r="Y262" s="251">
        <v>1</v>
      </c>
      <c r="Z262" s="251">
        <v>250</v>
      </c>
      <c r="AA262" s="238">
        <f t="shared" si="4"/>
        <v>250</v>
      </c>
      <c r="AB262" s="243" t="s">
        <v>20</v>
      </c>
      <c r="AC262" s="242" t="s">
        <v>6184</v>
      </c>
    </row>
    <row r="263" spans="1:29" ht="15" customHeight="1" x14ac:dyDescent="0.25">
      <c r="A263" s="309">
        <v>260</v>
      </c>
      <c r="B263" s="237"/>
      <c r="C263" s="433"/>
      <c r="D263" s="244"/>
      <c r="E263" s="241"/>
      <c r="F263" s="240"/>
      <c r="G263" s="240"/>
      <c r="H263" s="240"/>
      <c r="I263" s="239"/>
      <c r="J263" s="239"/>
      <c r="K263" s="251"/>
      <c r="L263" s="253"/>
      <c r="M263" s="253"/>
      <c r="N263" s="240"/>
      <c r="O263" s="240"/>
      <c r="P263" s="240"/>
      <c r="Q263" s="240"/>
      <c r="R263" s="241"/>
      <c r="S263" s="241"/>
      <c r="T263" s="242"/>
      <c r="U263" s="242"/>
      <c r="V263" s="242"/>
      <c r="W263" s="241"/>
      <c r="X263" s="251" t="s">
        <v>60</v>
      </c>
      <c r="Y263" s="251">
        <v>1</v>
      </c>
      <c r="Z263" s="251">
        <v>180</v>
      </c>
      <c r="AA263" s="238">
        <f t="shared" si="4"/>
        <v>180</v>
      </c>
      <c r="AB263" s="243" t="s">
        <v>20</v>
      </c>
      <c r="AC263" s="242" t="s">
        <v>6184</v>
      </c>
    </row>
    <row r="264" spans="1:29" ht="15" customHeight="1" x14ac:dyDescent="0.25">
      <c r="A264" s="309">
        <v>261</v>
      </c>
      <c r="B264" s="237"/>
      <c r="C264" s="433"/>
      <c r="D264" s="244"/>
      <c r="E264" s="241"/>
      <c r="F264" s="240"/>
      <c r="G264" s="240"/>
      <c r="H264" s="240"/>
      <c r="I264" s="239"/>
      <c r="J264" s="239"/>
      <c r="K264" s="251"/>
      <c r="L264" s="253"/>
      <c r="M264" s="253"/>
      <c r="N264" s="240"/>
      <c r="O264" s="240"/>
      <c r="P264" s="240"/>
      <c r="Q264" s="240"/>
      <c r="R264" s="241"/>
      <c r="S264" s="241"/>
      <c r="T264" s="242"/>
      <c r="U264" s="242"/>
      <c r="V264" s="242"/>
      <c r="W264" s="241"/>
      <c r="X264" s="251" t="s">
        <v>60</v>
      </c>
      <c r="Y264" s="251">
        <v>1</v>
      </c>
      <c r="Z264" s="251">
        <v>62.5</v>
      </c>
      <c r="AA264" s="238">
        <f t="shared" si="4"/>
        <v>62.5</v>
      </c>
      <c r="AB264" s="243" t="s">
        <v>20</v>
      </c>
      <c r="AC264" s="242" t="s">
        <v>6184</v>
      </c>
    </row>
    <row r="265" spans="1:29" ht="15" customHeight="1" x14ac:dyDescent="0.25">
      <c r="A265" s="309">
        <v>262</v>
      </c>
      <c r="B265" s="237" t="s">
        <v>3492</v>
      </c>
      <c r="C265" s="252" t="s">
        <v>3493</v>
      </c>
      <c r="D265" s="244"/>
      <c r="E265" s="241"/>
      <c r="F265" s="240"/>
      <c r="G265" s="240"/>
      <c r="H265" s="240"/>
      <c r="I265" s="239"/>
      <c r="J265" s="239"/>
      <c r="K265" s="255">
        <v>1</v>
      </c>
      <c r="L265" s="260">
        <v>500</v>
      </c>
      <c r="M265" s="260"/>
      <c r="N265" s="240"/>
      <c r="O265" s="240"/>
      <c r="P265" s="240"/>
      <c r="Q265" s="240"/>
      <c r="R265" s="241"/>
      <c r="S265" s="241"/>
      <c r="T265" s="242"/>
      <c r="U265" s="242"/>
      <c r="V265" s="242">
        <v>1</v>
      </c>
      <c r="W265" s="241"/>
      <c r="X265" s="241"/>
      <c r="Y265" s="241"/>
      <c r="Z265" s="241"/>
      <c r="AA265" s="238"/>
      <c r="AB265" s="243" t="s">
        <v>20</v>
      </c>
      <c r="AC265" s="242" t="s">
        <v>6184</v>
      </c>
    </row>
    <row r="266" spans="1:29" ht="15" customHeight="1" x14ac:dyDescent="0.25">
      <c r="A266" s="309">
        <v>263</v>
      </c>
      <c r="B266" s="237" t="s">
        <v>3494</v>
      </c>
      <c r="C266" s="252" t="s">
        <v>3495</v>
      </c>
      <c r="D266" s="244"/>
      <c r="E266" s="241"/>
      <c r="F266" s="240"/>
      <c r="G266" s="240"/>
      <c r="H266" s="240"/>
      <c r="I266" s="239"/>
      <c r="J266" s="239"/>
      <c r="K266" s="251">
        <v>1</v>
      </c>
      <c r="L266" s="253" t="s">
        <v>3496</v>
      </c>
      <c r="M266" s="253">
        <v>630</v>
      </c>
      <c r="N266" s="240"/>
      <c r="O266" s="240"/>
      <c r="P266" s="240"/>
      <c r="Q266" s="240"/>
      <c r="R266" s="241"/>
      <c r="S266" s="241"/>
      <c r="T266" s="242"/>
      <c r="U266" s="242"/>
      <c r="V266" s="242"/>
      <c r="W266" s="241"/>
      <c r="X266" s="241"/>
      <c r="Y266" s="241"/>
      <c r="Z266" s="241"/>
      <c r="AA266" s="238"/>
      <c r="AB266" s="243" t="s">
        <v>20</v>
      </c>
      <c r="AC266" s="242" t="s">
        <v>6184</v>
      </c>
    </row>
    <row r="267" spans="1:29" ht="15" customHeight="1" x14ac:dyDescent="0.25">
      <c r="A267" s="309">
        <v>264</v>
      </c>
      <c r="B267" s="237" t="s">
        <v>3497</v>
      </c>
      <c r="C267" s="254" t="s">
        <v>3498</v>
      </c>
      <c r="D267" s="244"/>
      <c r="E267" s="241"/>
      <c r="F267" s="240"/>
      <c r="G267" s="240"/>
      <c r="H267" s="240"/>
      <c r="I267" s="239"/>
      <c r="J267" s="239"/>
      <c r="K267" s="255">
        <v>1</v>
      </c>
      <c r="L267" s="260">
        <v>500</v>
      </c>
      <c r="M267" s="260">
        <v>500</v>
      </c>
      <c r="N267" s="240"/>
      <c r="O267" s="240"/>
      <c r="P267" s="240"/>
      <c r="Q267" s="240"/>
      <c r="R267" s="241"/>
      <c r="S267" s="241"/>
      <c r="T267" s="242"/>
      <c r="U267" s="242"/>
      <c r="V267" s="242"/>
      <c r="W267" s="241"/>
      <c r="X267" s="251"/>
      <c r="Y267" s="251"/>
      <c r="Z267" s="251"/>
      <c r="AA267" s="238"/>
      <c r="AB267" s="243" t="s">
        <v>20</v>
      </c>
      <c r="AC267" s="242" t="s">
        <v>6184</v>
      </c>
    </row>
    <row r="268" spans="1:29" ht="15" customHeight="1" x14ac:dyDescent="0.25">
      <c r="A268" s="309">
        <v>265</v>
      </c>
      <c r="B268" s="237" t="s">
        <v>3499</v>
      </c>
      <c r="C268" s="254" t="s">
        <v>3500</v>
      </c>
      <c r="D268" s="244"/>
      <c r="E268" s="241"/>
      <c r="F268" s="240"/>
      <c r="G268" s="240"/>
      <c r="H268" s="240"/>
      <c r="I268" s="239"/>
      <c r="J268" s="239"/>
      <c r="K268" s="251">
        <v>1</v>
      </c>
      <c r="L268" s="253">
        <v>500</v>
      </c>
      <c r="M268" s="260">
        <v>500</v>
      </c>
      <c r="N268" s="240"/>
      <c r="O268" s="240"/>
      <c r="P268" s="240"/>
      <c r="Q268" s="240"/>
      <c r="R268" s="241"/>
      <c r="S268" s="241"/>
      <c r="T268" s="242"/>
      <c r="U268" s="242"/>
      <c r="V268" s="242"/>
      <c r="W268" s="241"/>
      <c r="X268" s="251"/>
      <c r="Y268" s="251"/>
      <c r="Z268" s="251"/>
      <c r="AA268" s="238"/>
      <c r="AB268" s="243" t="s">
        <v>20</v>
      </c>
      <c r="AC268" s="242" t="s">
        <v>6184</v>
      </c>
    </row>
    <row r="269" spans="1:29" ht="15" customHeight="1" x14ac:dyDescent="0.25">
      <c r="A269" s="309">
        <v>266</v>
      </c>
      <c r="B269" s="237" t="s">
        <v>3501</v>
      </c>
      <c r="C269" s="252" t="s">
        <v>3502</v>
      </c>
      <c r="D269" s="244"/>
      <c r="E269" s="241"/>
      <c r="F269" s="240"/>
      <c r="G269" s="240"/>
      <c r="H269" s="240"/>
      <c r="I269" s="239"/>
      <c r="J269" s="239"/>
      <c r="K269" s="251">
        <v>1</v>
      </c>
      <c r="L269" s="253">
        <v>400</v>
      </c>
      <c r="M269" s="253">
        <v>400</v>
      </c>
      <c r="N269" s="240"/>
      <c r="O269" s="240"/>
      <c r="P269" s="240"/>
      <c r="Q269" s="240"/>
      <c r="R269" s="241"/>
      <c r="S269" s="241"/>
      <c r="T269" s="242"/>
      <c r="U269" s="242"/>
      <c r="V269" s="242"/>
      <c r="W269" s="241"/>
      <c r="X269" s="251"/>
      <c r="Y269" s="251"/>
      <c r="Z269" s="251"/>
      <c r="AA269" s="238"/>
      <c r="AB269" s="243" t="s">
        <v>20</v>
      </c>
      <c r="AC269" s="242" t="s">
        <v>6184</v>
      </c>
    </row>
    <row r="270" spans="1:29" ht="15" customHeight="1" x14ac:dyDescent="0.25">
      <c r="A270" s="309">
        <v>267</v>
      </c>
      <c r="B270" s="237" t="s">
        <v>3503</v>
      </c>
      <c r="C270" s="252" t="s">
        <v>3504</v>
      </c>
      <c r="D270" s="244"/>
      <c r="E270" s="241"/>
      <c r="F270" s="240"/>
      <c r="G270" s="240"/>
      <c r="H270" s="240"/>
      <c r="I270" s="239"/>
      <c r="J270" s="239"/>
      <c r="K270" s="251">
        <v>1</v>
      </c>
      <c r="L270" s="253">
        <v>750</v>
      </c>
      <c r="M270" s="253">
        <v>750</v>
      </c>
      <c r="N270" s="240"/>
      <c r="O270" s="240"/>
      <c r="P270" s="240"/>
      <c r="Q270" s="240"/>
      <c r="R270" s="241"/>
      <c r="S270" s="241"/>
      <c r="T270" s="242"/>
      <c r="U270" s="242"/>
      <c r="V270" s="242"/>
      <c r="W270" s="241"/>
      <c r="X270" s="251"/>
      <c r="Y270" s="251"/>
      <c r="Z270" s="251"/>
      <c r="AA270" s="238"/>
      <c r="AB270" s="243" t="s">
        <v>20</v>
      </c>
      <c r="AC270" s="242" t="s">
        <v>6184</v>
      </c>
    </row>
    <row r="271" spans="1:29" ht="15" customHeight="1" x14ac:dyDescent="0.25">
      <c r="A271" s="309">
        <v>268</v>
      </c>
      <c r="B271" s="237" t="s">
        <v>3505</v>
      </c>
      <c r="C271" s="252" t="s">
        <v>3506</v>
      </c>
      <c r="D271" s="244"/>
      <c r="E271" s="241"/>
      <c r="F271" s="240"/>
      <c r="G271" s="240"/>
      <c r="H271" s="240"/>
      <c r="I271" s="239"/>
      <c r="J271" s="239"/>
      <c r="K271" s="251">
        <v>1</v>
      </c>
      <c r="L271" s="253">
        <v>500</v>
      </c>
      <c r="M271" s="253">
        <v>500</v>
      </c>
      <c r="N271" s="240"/>
      <c r="O271" s="240"/>
      <c r="P271" s="240"/>
      <c r="Q271" s="240"/>
      <c r="R271" s="241"/>
      <c r="S271" s="241"/>
      <c r="T271" s="242"/>
      <c r="U271" s="242"/>
      <c r="V271" s="242"/>
      <c r="W271" s="241"/>
      <c r="X271" s="251" t="s">
        <v>60</v>
      </c>
      <c r="Y271" s="255">
        <v>1</v>
      </c>
      <c r="Z271" s="255">
        <v>250</v>
      </c>
      <c r="AA271" s="238">
        <f t="shared" si="4"/>
        <v>250</v>
      </c>
      <c r="AB271" s="243" t="s">
        <v>20</v>
      </c>
      <c r="AC271" s="242" t="s">
        <v>6184</v>
      </c>
    </row>
    <row r="272" spans="1:29" ht="15" customHeight="1" x14ac:dyDescent="0.25">
      <c r="A272" s="309">
        <v>269</v>
      </c>
      <c r="B272" s="237" t="s">
        <v>3507</v>
      </c>
      <c r="C272" s="252" t="s">
        <v>3508</v>
      </c>
      <c r="D272" s="244"/>
      <c r="E272" s="241"/>
      <c r="F272" s="240"/>
      <c r="G272" s="240"/>
      <c r="H272" s="240"/>
      <c r="I272" s="239"/>
      <c r="J272" s="239"/>
      <c r="K272" s="251">
        <v>1</v>
      </c>
      <c r="L272" s="253">
        <v>900</v>
      </c>
      <c r="M272" s="253">
        <v>900</v>
      </c>
      <c r="N272" s="240"/>
      <c r="O272" s="240"/>
      <c r="P272" s="240"/>
      <c r="Q272" s="240"/>
      <c r="R272" s="241"/>
      <c r="S272" s="241"/>
      <c r="T272" s="242"/>
      <c r="U272" s="242"/>
      <c r="V272" s="242"/>
      <c r="W272" s="241"/>
      <c r="X272" s="251"/>
      <c r="Y272" s="251"/>
      <c r="Z272" s="251"/>
      <c r="AA272" s="238"/>
      <c r="AB272" s="243" t="s">
        <v>20</v>
      </c>
      <c r="AC272" s="242" t="s">
        <v>6184</v>
      </c>
    </row>
    <row r="273" spans="1:29" ht="15" customHeight="1" x14ac:dyDescent="0.25">
      <c r="A273" s="309">
        <v>270</v>
      </c>
      <c r="B273" s="237" t="s">
        <v>3509</v>
      </c>
      <c r="C273" s="261" t="s">
        <v>3510</v>
      </c>
      <c r="D273" s="244"/>
      <c r="E273" s="241"/>
      <c r="F273" s="240"/>
      <c r="G273" s="240"/>
      <c r="H273" s="240"/>
      <c r="I273" s="239"/>
      <c r="J273" s="239"/>
      <c r="K273" s="251">
        <v>1</v>
      </c>
      <c r="L273" s="253">
        <v>500</v>
      </c>
      <c r="M273" s="253">
        <v>500</v>
      </c>
      <c r="N273" s="240"/>
      <c r="O273" s="240"/>
      <c r="P273" s="240"/>
      <c r="Q273" s="240"/>
      <c r="R273" s="241"/>
      <c r="S273" s="241"/>
      <c r="T273" s="242"/>
      <c r="U273" s="242"/>
      <c r="V273" s="242"/>
      <c r="W273" s="241"/>
      <c r="X273" s="251"/>
      <c r="Y273" s="251"/>
      <c r="Z273" s="251"/>
      <c r="AA273" s="238"/>
      <c r="AB273" s="243" t="s">
        <v>20</v>
      </c>
      <c r="AC273" s="242" t="s">
        <v>6184</v>
      </c>
    </row>
    <row r="274" spans="1:29" ht="15" customHeight="1" x14ac:dyDescent="0.25">
      <c r="A274" s="309">
        <v>271</v>
      </c>
      <c r="B274" s="237" t="s">
        <v>3511</v>
      </c>
      <c r="C274" s="252" t="s">
        <v>3512</v>
      </c>
      <c r="D274" s="244"/>
      <c r="E274" s="241"/>
      <c r="F274" s="240"/>
      <c r="G274" s="240"/>
      <c r="H274" s="240"/>
      <c r="I274" s="239"/>
      <c r="J274" s="239"/>
      <c r="K274" s="251"/>
      <c r="L274" s="253"/>
      <c r="M274" s="253"/>
      <c r="N274" s="240"/>
      <c r="O274" s="240"/>
      <c r="P274" s="240"/>
      <c r="Q274" s="240"/>
      <c r="R274" s="241"/>
      <c r="S274" s="241"/>
      <c r="T274" s="242"/>
      <c r="U274" s="242"/>
      <c r="V274" s="242"/>
      <c r="W274" s="241"/>
      <c r="X274" s="251" t="s">
        <v>1171</v>
      </c>
      <c r="Y274" s="251">
        <v>1</v>
      </c>
      <c r="Z274" s="251">
        <v>495</v>
      </c>
      <c r="AA274" s="238">
        <f t="shared" si="4"/>
        <v>495</v>
      </c>
      <c r="AB274" s="243" t="s">
        <v>20</v>
      </c>
      <c r="AC274" s="242" t="s">
        <v>6184</v>
      </c>
    </row>
    <row r="275" spans="1:29" ht="15" customHeight="1" x14ac:dyDescent="0.25">
      <c r="A275" s="309">
        <v>272</v>
      </c>
      <c r="B275" s="237"/>
      <c r="C275" s="252"/>
      <c r="D275" s="244"/>
      <c r="E275" s="241"/>
      <c r="F275" s="240"/>
      <c r="G275" s="240"/>
      <c r="H275" s="240"/>
      <c r="I275" s="239"/>
      <c r="J275" s="239"/>
      <c r="K275" s="251"/>
      <c r="L275" s="253"/>
      <c r="M275" s="253"/>
      <c r="N275" s="240"/>
      <c r="O275" s="240"/>
      <c r="P275" s="240"/>
      <c r="Q275" s="240"/>
      <c r="R275" s="241"/>
      <c r="S275" s="241"/>
      <c r="T275" s="242"/>
      <c r="U275" s="242"/>
      <c r="V275" s="242"/>
      <c r="W275" s="241"/>
      <c r="X275" s="251" t="s">
        <v>60</v>
      </c>
      <c r="Y275" s="251">
        <v>1</v>
      </c>
      <c r="Z275" s="251">
        <v>30</v>
      </c>
      <c r="AA275" s="238">
        <f t="shared" si="4"/>
        <v>30</v>
      </c>
      <c r="AB275" s="243" t="s">
        <v>20</v>
      </c>
      <c r="AC275" s="242" t="s">
        <v>6184</v>
      </c>
    </row>
    <row r="276" spans="1:29" ht="15" customHeight="1" x14ac:dyDescent="0.25">
      <c r="A276" s="309">
        <v>273</v>
      </c>
      <c r="B276" s="237" t="s">
        <v>3513</v>
      </c>
      <c r="C276" s="252" t="s">
        <v>3514</v>
      </c>
      <c r="D276" s="244"/>
      <c r="E276" s="241"/>
      <c r="F276" s="240"/>
      <c r="G276" s="240"/>
      <c r="H276" s="240"/>
      <c r="I276" s="239"/>
      <c r="J276" s="239"/>
      <c r="K276" s="251">
        <v>1</v>
      </c>
      <c r="L276" s="253">
        <v>750</v>
      </c>
      <c r="M276" s="253">
        <v>750</v>
      </c>
      <c r="N276" s="240"/>
      <c r="O276" s="240"/>
      <c r="P276" s="240"/>
      <c r="Q276" s="240"/>
      <c r="R276" s="241"/>
      <c r="S276" s="241"/>
      <c r="T276" s="242"/>
      <c r="U276" s="242"/>
      <c r="V276" s="242"/>
      <c r="W276" s="241"/>
      <c r="X276" s="251" t="s">
        <v>60</v>
      </c>
      <c r="Y276" s="251">
        <v>1</v>
      </c>
      <c r="Z276" s="251">
        <v>125</v>
      </c>
      <c r="AA276" s="238">
        <f t="shared" si="4"/>
        <v>125</v>
      </c>
      <c r="AB276" s="243" t="s">
        <v>20</v>
      </c>
      <c r="AC276" s="242" t="s">
        <v>6184</v>
      </c>
    </row>
    <row r="277" spans="1:29" ht="15" customHeight="1" x14ac:dyDescent="0.25">
      <c r="A277" s="309">
        <v>274</v>
      </c>
      <c r="B277" s="262" t="s">
        <v>3515</v>
      </c>
      <c r="C277" s="263" t="s">
        <v>3516</v>
      </c>
      <c r="D277" s="244"/>
      <c r="E277" s="241"/>
      <c r="F277" s="240"/>
      <c r="G277" s="240"/>
      <c r="H277" s="240"/>
      <c r="I277" s="239">
        <v>66</v>
      </c>
      <c r="J277" s="239">
        <v>1</v>
      </c>
      <c r="K277" s="251"/>
      <c r="L277" s="253"/>
      <c r="M277" s="245"/>
      <c r="N277" s="240"/>
      <c r="O277" s="240"/>
      <c r="P277" s="240"/>
      <c r="Q277" s="240"/>
      <c r="R277" s="241"/>
      <c r="S277" s="241"/>
      <c r="T277" s="242"/>
      <c r="U277" s="242"/>
      <c r="V277" s="242"/>
      <c r="W277" s="241"/>
      <c r="X277" s="241"/>
      <c r="Y277" s="241"/>
      <c r="Z277" s="241"/>
      <c r="AA277" s="238"/>
      <c r="AB277" s="243" t="s">
        <v>43</v>
      </c>
      <c r="AC277" s="242" t="s">
        <v>6184</v>
      </c>
    </row>
    <row r="278" spans="1:29" ht="15" customHeight="1" x14ac:dyDescent="0.25">
      <c r="A278" s="309">
        <v>275</v>
      </c>
      <c r="B278" s="262" t="s">
        <v>3517</v>
      </c>
      <c r="C278" s="263" t="s">
        <v>3518</v>
      </c>
      <c r="D278" s="244"/>
      <c r="E278" s="241"/>
      <c r="F278" s="240"/>
      <c r="G278" s="240"/>
      <c r="H278" s="240"/>
      <c r="I278" s="239">
        <v>66</v>
      </c>
      <c r="J278" s="239">
        <v>1</v>
      </c>
      <c r="K278" s="251"/>
      <c r="L278" s="253"/>
      <c r="M278" s="245"/>
      <c r="N278" s="240"/>
      <c r="O278" s="240"/>
      <c r="P278" s="240"/>
      <c r="Q278" s="240"/>
      <c r="R278" s="241"/>
      <c r="S278" s="241"/>
      <c r="T278" s="242"/>
      <c r="U278" s="242"/>
      <c r="V278" s="242"/>
      <c r="W278" s="241"/>
      <c r="X278" s="241"/>
      <c r="Y278" s="241"/>
      <c r="Z278" s="241"/>
      <c r="AA278" s="238"/>
      <c r="AB278" s="243" t="s">
        <v>43</v>
      </c>
      <c r="AC278" s="242" t="s">
        <v>6184</v>
      </c>
    </row>
    <row r="279" spans="1:29" ht="15" customHeight="1" x14ac:dyDescent="0.25">
      <c r="A279" s="309">
        <v>276</v>
      </c>
      <c r="B279" s="262" t="s">
        <v>3519</v>
      </c>
      <c r="C279" s="263" t="s">
        <v>3520</v>
      </c>
      <c r="D279" s="244"/>
      <c r="E279" s="241"/>
      <c r="F279" s="240"/>
      <c r="G279" s="240"/>
      <c r="H279" s="240"/>
      <c r="I279" s="239">
        <v>66</v>
      </c>
      <c r="J279" s="239">
        <v>1</v>
      </c>
      <c r="K279" s="251"/>
      <c r="L279" s="253"/>
      <c r="M279" s="245"/>
      <c r="N279" s="240"/>
      <c r="O279" s="240"/>
      <c r="P279" s="240"/>
      <c r="Q279" s="240"/>
      <c r="R279" s="241"/>
      <c r="S279" s="241"/>
      <c r="T279" s="242"/>
      <c r="U279" s="242"/>
      <c r="V279" s="242"/>
      <c r="W279" s="241"/>
      <c r="X279" s="241"/>
      <c r="Y279" s="241"/>
      <c r="Z279" s="241"/>
      <c r="AA279" s="238"/>
      <c r="AB279" s="243" t="s">
        <v>43</v>
      </c>
      <c r="AC279" s="242" t="s">
        <v>6184</v>
      </c>
    </row>
    <row r="280" spans="1:29" ht="15" customHeight="1" x14ac:dyDescent="0.25">
      <c r="A280" s="309">
        <v>277</v>
      </c>
      <c r="B280" s="262" t="s">
        <v>3521</v>
      </c>
      <c r="C280" s="263" t="s">
        <v>3522</v>
      </c>
      <c r="D280" s="244"/>
      <c r="E280" s="241"/>
      <c r="F280" s="240"/>
      <c r="G280" s="240"/>
      <c r="H280" s="240"/>
      <c r="I280" s="239">
        <v>66</v>
      </c>
      <c r="J280" s="239">
        <v>1</v>
      </c>
      <c r="K280" s="251"/>
      <c r="L280" s="253"/>
      <c r="M280" s="245"/>
      <c r="N280" s="240"/>
      <c r="O280" s="240"/>
      <c r="P280" s="240"/>
      <c r="Q280" s="240"/>
      <c r="R280" s="241"/>
      <c r="S280" s="241"/>
      <c r="T280" s="242"/>
      <c r="U280" s="242"/>
      <c r="V280" s="242"/>
      <c r="W280" s="241"/>
      <c r="X280" s="241"/>
      <c r="Y280" s="241"/>
      <c r="Z280" s="241"/>
      <c r="AA280" s="238"/>
      <c r="AB280" s="243" t="s">
        <v>43</v>
      </c>
      <c r="AC280" s="242" t="s">
        <v>6184</v>
      </c>
    </row>
    <row r="281" spans="1:29" ht="15" customHeight="1" x14ac:dyDescent="0.25">
      <c r="A281" s="309">
        <v>278</v>
      </c>
      <c r="B281" s="262" t="s">
        <v>3523</v>
      </c>
      <c r="C281" s="263" t="s">
        <v>3524</v>
      </c>
      <c r="D281" s="244"/>
      <c r="E281" s="241"/>
      <c r="F281" s="240"/>
      <c r="G281" s="240"/>
      <c r="H281" s="240"/>
      <c r="I281" s="239">
        <v>66</v>
      </c>
      <c r="J281" s="239">
        <v>1</v>
      </c>
      <c r="K281" s="251"/>
      <c r="L281" s="253"/>
      <c r="M281" s="245"/>
      <c r="N281" s="240"/>
      <c r="O281" s="240"/>
      <c r="P281" s="240"/>
      <c r="Q281" s="240"/>
      <c r="R281" s="241"/>
      <c r="S281" s="241"/>
      <c r="T281" s="242"/>
      <c r="U281" s="242"/>
      <c r="V281" s="242"/>
      <c r="W281" s="241"/>
      <c r="X281" s="241"/>
      <c r="Y281" s="241"/>
      <c r="Z281" s="241"/>
      <c r="AA281" s="238"/>
      <c r="AB281" s="243" t="s">
        <v>43</v>
      </c>
      <c r="AC281" s="242" t="s">
        <v>6184</v>
      </c>
    </row>
    <row r="282" spans="1:29" ht="15" customHeight="1" x14ac:dyDescent="0.25">
      <c r="A282" s="309">
        <v>279</v>
      </c>
      <c r="B282" s="262" t="s">
        <v>3525</v>
      </c>
      <c r="C282" s="263" t="s">
        <v>3526</v>
      </c>
      <c r="D282" s="244"/>
      <c r="E282" s="241"/>
      <c r="F282" s="240"/>
      <c r="G282" s="240"/>
      <c r="H282" s="240"/>
      <c r="I282" s="239">
        <v>66</v>
      </c>
      <c r="J282" s="239">
        <v>1</v>
      </c>
      <c r="K282" s="251"/>
      <c r="L282" s="253"/>
      <c r="M282" s="245"/>
      <c r="N282" s="240"/>
      <c r="O282" s="240"/>
      <c r="P282" s="240"/>
      <c r="Q282" s="240"/>
      <c r="R282" s="241"/>
      <c r="S282" s="241"/>
      <c r="T282" s="242"/>
      <c r="U282" s="242"/>
      <c r="V282" s="242"/>
      <c r="W282" s="241"/>
      <c r="X282" s="241"/>
      <c r="Y282" s="241"/>
      <c r="Z282" s="241"/>
      <c r="AA282" s="238"/>
      <c r="AB282" s="243" t="s">
        <v>43</v>
      </c>
      <c r="AC282" s="242" t="s">
        <v>6184</v>
      </c>
    </row>
    <row r="283" spans="1:29" ht="15" customHeight="1" x14ac:dyDescent="0.25">
      <c r="A283" s="309">
        <v>280</v>
      </c>
      <c r="B283" s="262" t="s">
        <v>3527</v>
      </c>
      <c r="C283" s="263" t="s">
        <v>3528</v>
      </c>
      <c r="D283" s="244"/>
      <c r="E283" s="241"/>
      <c r="F283" s="240"/>
      <c r="G283" s="240"/>
      <c r="H283" s="240"/>
      <c r="I283" s="239">
        <v>66</v>
      </c>
      <c r="J283" s="239">
        <v>1</v>
      </c>
      <c r="K283" s="251"/>
      <c r="L283" s="253"/>
      <c r="M283" s="245"/>
      <c r="N283" s="240"/>
      <c r="O283" s="240"/>
      <c r="P283" s="240"/>
      <c r="Q283" s="240"/>
      <c r="R283" s="241"/>
      <c r="S283" s="241"/>
      <c r="T283" s="242"/>
      <c r="U283" s="242"/>
      <c r="V283" s="242"/>
      <c r="W283" s="241"/>
      <c r="X283" s="241"/>
      <c r="Y283" s="241"/>
      <c r="Z283" s="241"/>
      <c r="AA283" s="238"/>
      <c r="AB283" s="243" t="s">
        <v>43</v>
      </c>
      <c r="AC283" s="242" t="s">
        <v>6184</v>
      </c>
    </row>
    <row r="284" spans="1:29" ht="15" customHeight="1" x14ac:dyDescent="0.25">
      <c r="A284" s="309">
        <v>281</v>
      </c>
      <c r="B284" s="262" t="s">
        <v>3529</v>
      </c>
      <c r="C284" s="263" t="s">
        <v>3530</v>
      </c>
      <c r="D284" s="244"/>
      <c r="E284" s="241"/>
      <c r="F284" s="240"/>
      <c r="G284" s="240"/>
      <c r="H284" s="240"/>
      <c r="I284" s="239">
        <v>66</v>
      </c>
      <c r="J284" s="239">
        <v>1</v>
      </c>
      <c r="K284" s="251"/>
      <c r="L284" s="253"/>
      <c r="M284" s="245"/>
      <c r="N284" s="240"/>
      <c r="O284" s="240"/>
      <c r="P284" s="240"/>
      <c r="Q284" s="240"/>
      <c r="R284" s="241"/>
      <c r="S284" s="241"/>
      <c r="T284" s="242"/>
      <c r="U284" s="242"/>
      <c r="V284" s="242"/>
      <c r="W284" s="241"/>
      <c r="X284" s="241"/>
      <c r="Y284" s="241"/>
      <c r="Z284" s="241"/>
      <c r="AA284" s="238"/>
      <c r="AB284" s="243" t="s">
        <v>43</v>
      </c>
      <c r="AC284" s="242" t="s">
        <v>6184</v>
      </c>
    </row>
    <row r="285" spans="1:29" ht="15" customHeight="1" x14ac:dyDescent="0.25">
      <c r="A285" s="309">
        <v>282</v>
      </c>
      <c r="B285" s="262" t="s">
        <v>3531</v>
      </c>
      <c r="C285" s="263" t="s">
        <v>3532</v>
      </c>
      <c r="D285" s="244"/>
      <c r="E285" s="241"/>
      <c r="F285" s="240"/>
      <c r="G285" s="240"/>
      <c r="H285" s="240"/>
      <c r="I285" s="239">
        <v>66</v>
      </c>
      <c r="J285" s="239">
        <v>1</v>
      </c>
      <c r="K285" s="251"/>
      <c r="L285" s="253"/>
      <c r="M285" s="245"/>
      <c r="N285" s="240"/>
      <c r="O285" s="240"/>
      <c r="P285" s="240"/>
      <c r="Q285" s="240"/>
      <c r="R285" s="241"/>
      <c r="S285" s="241"/>
      <c r="T285" s="242"/>
      <c r="U285" s="242"/>
      <c r="V285" s="242"/>
      <c r="W285" s="241"/>
      <c r="X285" s="241"/>
      <c r="Y285" s="241"/>
      <c r="Z285" s="241"/>
      <c r="AA285" s="238"/>
      <c r="AB285" s="243" t="s">
        <v>43</v>
      </c>
      <c r="AC285" s="242" t="s">
        <v>6184</v>
      </c>
    </row>
    <row r="286" spans="1:29" ht="15" customHeight="1" x14ac:dyDescent="0.25">
      <c r="A286" s="309">
        <v>283</v>
      </c>
      <c r="B286" s="262" t="s">
        <v>3533</v>
      </c>
      <c r="C286" s="263" t="s">
        <v>3534</v>
      </c>
      <c r="D286" s="244"/>
      <c r="E286" s="241"/>
      <c r="F286" s="240"/>
      <c r="G286" s="240"/>
      <c r="H286" s="240"/>
      <c r="I286" s="239">
        <v>66</v>
      </c>
      <c r="J286" s="239">
        <v>1</v>
      </c>
      <c r="K286" s="251"/>
      <c r="L286" s="253"/>
      <c r="M286" s="245"/>
      <c r="N286" s="240"/>
      <c r="O286" s="240"/>
      <c r="P286" s="240"/>
      <c r="Q286" s="240"/>
      <c r="R286" s="241"/>
      <c r="S286" s="241"/>
      <c r="T286" s="242"/>
      <c r="U286" s="242"/>
      <c r="V286" s="242"/>
      <c r="W286" s="241"/>
      <c r="X286" s="241"/>
      <c r="Y286" s="241"/>
      <c r="Z286" s="241"/>
      <c r="AA286" s="238"/>
      <c r="AB286" s="243" t="s">
        <v>43</v>
      </c>
      <c r="AC286" s="242" t="s">
        <v>6184</v>
      </c>
    </row>
    <row r="287" spans="1:29" ht="15" customHeight="1" x14ac:dyDescent="0.25">
      <c r="A287" s="309">
        <v>284</v>
      </c>
      <c r="B287" s="262" t="s">
        <v>3535</v>
      </c>
      <c r="C287" s="263" t="s">
        <v>3536</v>
      </c>
      <c r="D287" s="244"/>
      <c r="E287" s="241"/>
      <c r="F287" s="240"/>
      <c r="G287" s="240"/>
      <c r="H287" s="240"/>
      <c r="I287" s="239">
        <v>66</v>
      </c>
      <c r="J287" s="239">
        <v>1</v>
      </c>
      <c r="K287" s="251"/>
      <c r="L287" s="253"/>
      <c r="M287" s="245"/>
      <c r="N287" s="240"/>
      <c r="O287" s="240"/>
      <c r="P287" s="240"/>
      <c r="Q287" s="240"/>
      <c r="R287" s="241"/>
      <c r="S287" s="241"/>
      <c r="T287" s="242"/>
      <c r="U287" s="242"/>
      <c r="V287" s="242"/>
      <c r="W287" s="241"/>
      <c r="X287" s="241"/>
      <c r="Y287" s="241"/>
      <c r="Z287" s="241"/>
      <c r="AA287" s="238"/>
      <c r="AB287" s="243" t="s">
        <v>43</v>
      </c>
      <c r="AC287" s="242" t="s">
        <v>6184</v>
      </c>
    </row>
    <row r="288" spans="1:29" ht="15" customHeight="1" x14ac:dyDescent="0.25">
      <c r="A288" s="309">
        <v>285</v>
      </c>
      <c r="B288" s="262" t="s">
        <v>3537</v>
      </c>
      <c r="C288" s="263" t="s">
        <v>3538</v>
      </c>
      <c r="D288" s="244"/>
      <c r="E288" s="241"/>
      <c r="F288" s="240"/>
      <c r="G288" s="240"/>
      <c r="H288" s="240"/>
      <c r="I288" s="239">
        <v>66</v>
      </c>
      <c r="J288" s="239">
        <v>1</v>
      </c>
      <c r="K288" s="251"/>
      <c r="L288" s="253"/>
      <c r="M288" s="245"/>
      <c r="N288" s="240"/>
      <c r="O288" s="240"/>
      <c r="P288" s="240"/>
      <c r="Q288" s="240"/>
      <c r="R288" s="241"/>
      <c r="S288" s="241"/>
      <c r="T288" s="242"/>
      <c r="U288" s="242"/>
      <c r="V288" s="242"/>
      <c r="W288" s="241"/>
      <c r="X288" s="241"/>
      <c r="Y288" s="241"/>
      <c r="Z288" s="241"/>
      <c r="AA288" s="238"/>
      <c r="AB288" s="243" t="s">
        <v>43</v>
      </c>
      <c r="AC288" s="242" t="s">
        <v>6184</v>
      </c>
    </row>
    <row r="289" spans="1:29" ht="15" customHeight="1" x14ac:dyDescent="0.25">
      <c r="A289" s="309">
        <v>286</v>
      </c>
      <c r="B289" s="262" t="s">
        <v>3539</v>
      </c>
      <c r="C289" s="263" t="s">
        <v>3540</v>
      </c>
      <c r="D289" s="244"/>
      <c r="E289" s="241"/>
      <c r="F289" s="240"/>
      <c r="G289" s="240"/>
      <c r="H289" s="240"/>
      <c r="I289" s="239">
        <v>66</v>
      </c>
      <c r="J289" s="239">
        <v>1</v>
      </c>
      <c r="K289" s="251"/>
      <c r="L289" s="253"/>
      <c r="M289" s="245"/>
      <c r="N289" s="240"/>
      <c r="O289" s="240"/>
      <c r="P289" s="240"/>
      <c r="Q289" s="240"/>
      <c r="R289" s="241"/>
      <c r="S289" s="241"/>
      <c r="T289" s="242"/>
      <c r="U289" s="242"/>
      <c r="V289" s="242"/>
      <c r="W289" s="241"/>
      <c r="X289" s="241"/>
      <c r="Y289" s="241"/>
      <c r="Z289" s="241"/>
      <c r="AA289" s="238"/>
      <c r="AB289" s="243" t="s">
        <v>43</v>
      </c>
      <c r="AC289" s="242" t="s">
        <v>6184</v>
      </c>
    </row>
    <row r="290" spans="1:29" ht="15" customHeight="1" x14ac:dyDescent="0.25">
      <c r="A290" s="309">
        <v>287</v>
      </c>
      <c r="B290" s="262" t="s">
        <v>3541</v>
      </c>
      <c r="C290" s="263" t="s">
        <v>3542</v>
      </c>
      <c r="D290" s="244"/>
      <c r="E290" s="241"/>
      <c r="F290" s="240"/>
      <c r="G290" s="240"/>
      <c r="H290" s="240"/>
      <c r="I290" s="239">
        <v>66</v>
      </c>
      <c r="J290" s="239">
        <v>1</v>
      </c>
      <c r="K290" s="251"/>
      <c r="L290" s="253"/>
      <c r="M290" s="245"/>
      <c r="N290" s="240"/>
      <c r="O290" s="240"/>
      <c r="P290" s="240"/>
      <c r="Q290" s="240"/>
      <c r="R290" s="241"/>
      <c r="S290" s="241"/>
      <c r="T290" s="242"/>
      <c r="U290" s="242"/>
      <c r="V290" s="242"/>
      <c r="W290" s="241"/>
      <c r="X290" s="241"/>
      <c r="Y290" s="241"/>
      <c r="Z290" s="241"/>
      <c r="AA290" s="238"/>
      <c r="AB290" s="243" t="s">
        <v>43</v>
      </c>
      <c r="AC290" s="242" t="s">
        <v>6184</v>
      </c>
    </row>
    <row r="291" spans="1:29" ht="15" customHeight="1" x14ac:dyDescent="0.25">
      <c r="A291" s="309">
        <v>288</v>
      </c>
      <c r="B291" s="262" t="s">
        <v>3543</v>
      </c>
      <c r="C291" s="263" t="s">
        <v>3544</v>
      </c>
      <c r="D291" s="244"/>
      <c r="E291" s="241"/>
      <c r="F291" s="240"/>
      <c r="G291" s="240"/>
      <c r="H291" s="240"/>
      <c r="I291" s="239">
        <v>66</v>
      </c>
      <c r="J291" s="239">
        <v>1</v>
      </c>
      <c r="K291" s="251"/>
      <c r="L291" s="253"/>
      <c r="M291" s="245"/>
      <c r="N291" s="240"/>
      <c r="O291" s="240"/>
      <c r="P291" s="240"/>
      <c r="Q291" s="240"/>
      <c r="R291" s="241"/>
      <c r="S291" s="241"/>
      <c r="T291" s="242"/>
      <c r="U291" s="242"/>
      <c r="V291" s="242"/>
      <c r="W291" s="241"/>
      <c r="X291" s="241"/>
      <c r="Y291" s="241"/>
      <c r="Z291" s="241"/>
      <c r="AA291" s="238"/>
      <c r="AB291" s="243" t="s">
        <v>43</v>
      </c>
      <c r="AC291" s="242" t="s">
        <v>6184</v>
      </c>
    </row>
    <row r="292" spans="1:29" ht="15" customHeight="1" x14ac:dyDescent="0.25">
      <c r="A292" s="309">
        <v>289</v>
      </c>
      <c r="B292" s="262" t="s">
        <v>3545</v>
      </c>
      <c r="C292" s="263" t="s">
        <v>3546</v>
      </c>
      <c r="D292" s="244"/>
      <c r="E292" s="241"/>
      <c r="F292" s="240"/>
      <c r="G292" s="240"/>
      <c r="H292" s="240"/>
      <c r="I292" s="239">
        <v>66</v>
      </c>
      <c r="J292" s="239">
        <v>1</v>
      </c>
      <c r="K292" s="251"/>
      <c r="L292" s="253"/>
      <c r="M292" s="245"/>
      <c r="N292" s="240"/>
      <c r="O292" s="240"/>
      <c r="P292" s="240"/>
      <c r="Q292" s="240"/>
      <c r="R292" s="241"/>
      <c r="S292" s="241"/>
      <c r="T292" s="242"/>
      <c r="U292" s="242"/>
      <c r="V292" s="242"/>
      <c r="W292" s="241"/>
      <c r="X292" s="241"/>
      <c r="Y292" s="241"/>
      <c r="Z292" s="241"/>
      <c r="AA292" s="238"/>
      <c r="AB292" s="243" t="s">
        <v>43</v>
      </c>
      <c r="AC292" s="242" t="s">
        <v>6184</v>
      </c>
    </row>
    <row r="293" spans="1:29" ht="15" customHeight="1" x14ac:dyDescent="0.25">
      <c r="A293" s="309">
        <v>290</v>
      </c>
      <c r="B293" s="262" t="s">
        <v>3547</v>
      </c>
      <c r="C293" s="263" t="s">
        <v>3548</v>
      </c>
      <c r="D293" s="244"/>
      <c r="E293" s="241"/>
      <c r="F293" s="240"/>
      <c r="G293" s="240"/>
      <c r="H293" s="240"/>
      <c r="I293" s="239">
        <v>66</v>
      </c>
      <c r="J293" s="239">
        <v>1</v>
      </c>
      <c r="K293" s="251"/>
      <c r="L293" s="253"/>
      <c r="M293" s="245"/>
      <c r="N293" s="240"/>
      <c r="O293" s="240"/>
      <c r="P293" s="240"/>
      <c r="Q293" s="240"/>
      <c r="R293" s="241"/>
      <c r="S293" s="241"/>
      <c r="T293" s="242"/>
      <c r="U293" s="242"/>
      <c r="V293" s="242"/>
      <c r="W293" s="241"/>
      <c r="X293" s="241"/>
      <c r="Y293" s="241"/>
      <c r="Z293" s="241"/>
      <c r="AA293" s="238"/>
      <c r="AB293" s="243" t="s">
        <v>43</v>
      </c>
      <c r="AC293" s="242" t="s">
        <v>6184</v>
      </c>
    </row>
    <row r="294" spans="1:29" ht="15" customHeight="1" x14ac:dyDescent="0.25">
      <c r="A294" s="309">
        <v>291</v>
      </c>
      <c r="B294" s="262" t="s">
        <v>3549</v>
      </c>
      <c r="C294" s="263" t="s">
        <v>3550</v>
      </c>
      <c r="D294" s="244"/>
      <c r="E294" s="241"/>
      <c r="F294" s="240"/>
      <c r="G294" s="240"/>
      <c r="H294" s="240"/>
      <c r="I294" s="239">
        <v>66</v>
      </c>
      <c r="J294" s="239">
        <v>1</v>
      </c>
      <c r="K294" s="251"/>
      <c r="L294" s="253"/>
      <c r="M294" s="245"/>
      <c r="N294" s="240"/>
      <c r="O294" s="240"/>
      <c r="P294" s="240"/>
      <c r="Q294" s="240"/>
      <c r="R294" s="241"/>
      <c r="S294" s="241"/>
      <c r="T294" s="242"/>
      <c r="U294" s="242"/>
      <c r="V294" s="242"/>
      <c r="W294" s="241"/>
      <c r="X294" s="241"/>
      <c r="Y294" s="241"/>
      <c r="Z294" s="241"/>
      <c r="AA294" s="238"/>
      <c r="AB294" s="243" t="s">
        <v>43</v>
      </c>
      <c r="AC294" s="242" t="s">
        <v>6184</v>
      </c>
    </row>
    <row r="295" spans="1:29" ht="15" customHeight="1" x14ac:dyDescent="0.25">
      <c r="A295" s="309">
        <v>292</v>
      </c>
      <c r="B295" s="262" t="s">
        <v>3551</v>
      </c>
      <c r="C295" s="264" t="s">
        <v>3552</v>
      </c>
      <c r="D295" s="244"/>
      <c r="E295" s="241"/>
      <c r="F295" s="240"/>
      <c r="G295" s="240"/>
      <c r="H295" s="240"/>
      <c r="I295" s="239">
        <v>66</v>
      </c>
      <c r="J295" s="239">
        <v>1</v>
      </c>
      <c r="K295" s="251"/>
      <c r="L295" s="253"/>
      <c r="M295" s="245"/>
      <c r="N295" s="240"/>
      <c r="O295" s="240"/>
      <c r="P295" s="240"/>
      <c r="Q295" s="240"/>
      <c r="R295" s="241"/>
      <c r="S295" s="241"/>
      <c r="T295" s="242"/>
      <c r="U295" s="242"/>
      <c r="V295" s="242"/>
      <c r="W295" s="241"/>
      <c r="X295" s="241"/>
      <c r="Y295" s="241"/>
      <c r="Z295" s="241"/>
      <c r="AA295" s="238"/>
      <c r="AB295" s="243" t="s">
        <v>43</v>
      </c>
      <c r="AC295" s="242" t="s">
        <v>6184</v>
      </c>
    </row>
    <row r="296" spans="1:29" ht="15" customHeight="1" x14ac:dyDescent="0.25">
      <c r="A296" s="309">
        <v>293</v>
      </c>
      <c r="B296" s="262" t="s">
        <v>3553</v>
      </c>
      <c r="C296" s="264" t="s">
        <v>3554</v>
      </c>
      <c r="D296" s="244"/>
      <c r="E296" s="241"/>
      <c r="F296" s="240"/>
      <c r="G296" s="240"/>
      <c r="H296" s="240"/>
      <c r="I296" s="239">
        <v>66</v>
      </c>
      <c r="J296" s="239">
        <v>1</v>
      </c>
      <c r="K296" s="251"/>
      <c r="L296" s="253"/>
      <c r="M296" s="245"/>
      <c r="N296" s="240"/>
      <c r="O296" s="240"/>
      <c r="P296" s="240"/>
      <c r="Q296" s="240"/>
      <c r="R296" s="241"/>
      <c r="S296" s="241"/>
      <c r="T296" s="242"/>
      <c r="U296" s="242"/>
      <c r="V296" s="242"/>
      <c r="W296" s="241"/>
      <c r="X296" s="241"/>
      <c r="Y296" s="241"/>
      <c r="Z296" s="241"/>
      <c r="AA296" s="238"/>
      <c r="AB296" s="243" t="s">
        <v>43</v>
      </c>
      <c r="AC296" s="242" t="s">
        <v>6184</v>
      </c>
    </row>
    <row r="297" spans="1:29" ht="15" customHeight="1" x14ac:dyDescent="0.25">
      <c r="A297" s="309">
        <v>294</v>
      </c>
      <c r="B297" s="262" t="s">
        <v>3555</v>
      </c>
      <c r="C297" s="264" t="s">
        <v>3556</v>
      </c>
      <c r="D297" s="244"/>
      <c r="E297" s="241"/>
      <c r="F297" s="240"/>
      <c r="G297" s="240"/>
      <c r="H297" s="240"/>
      <c r="I297" s="239">
        <v>66</v>
      </c>
      <c r="J297" s="239">
        <v>1</v>
      </c>
      <c r="K297" s="251"/>
      <c r="L297" s="253"/>
      <c r="M297" s="245"/>
      <c r="N297" s="240"/>
      <c r="O297" s="240"/>
      <c r="P297" s="240"/>
      <c r="Q297" s="240"/>
      <c r="R297" s="241"/>
      <c r="S297" s="241"/>
      <c r="T297" s="242"/>
      <c r="U297" s="242"/>
      <c r="V297" s="242"/>
      <c r="W297" s="241"/>
      <c r="X297" s="241"/>
      <c r="Y297" s="241"/>
      <c r="Z297" s="241"/>
      <c r="AA297" s="238"/>
      <c r="AB297" s="243" t="s">
        <v>43</v>
      </c>
      <c r="AC297" s="242" t="s">
        <v>6184</v>
      </c>
    </row>
    <row r="298" spans="1:29" ht="15" customHeight="1" x14ac:dyDescent="0.25">
      <c r="A298" s="309">
        <v>295</v>
      </c>
      <c r="B298" s="262" t="s">
        <v>3557</v>
      </c>
      <c r="C298" s="264" t="s">
        <v>3558</v>
      </c>
      <c r="D298" s="244"/>
      <c r="E298" s="241"/>
      <c r="F298" s="240"/>
      <c r="G298" s="240"/>
      <c r="H298" s="240"/>
      <c r="I298" s="239">
        <v>66</v>
      </c>
      <c r="J298" s="239">
        <v>1</v>
      </c>
      <c r="K298" s="251"/>
      <c r="L298" s="253"/>
      <c r="M298" s="245"/>
      <c r="N298" s="240"/>
      <c r="O298" s="240"/>
      <c r="P298" s="240"/>
      <c r="Q298" s="240"/>
      <c r="R298" s="241"/>
      <c r="S298" s="241"/>
      <c r="T298" s="242"/>
      <c r="U298" s="242"/>
      <c r="V298" s="242"/>
      <c r="W298" s="241"/>
      <c r="X298" s="241"/>
      <c r="Y298" s="241"/>
      <c r="Z298" s="241"/>
      <c r="AA298" s="238"/>
      <c r="AB298" s="243" t="s">
        <v>43</v>
      </c>
      <c r="AC298" s="242" t="s">
        <v>6184</v>
      </c>
    </row>
    <row r="299" spans="1:29" ht="15" customHeight="1" x14ac:dyDescent="0.25">
      <c r="A299" s="309">
        <v>296</v>
      </c>
      <c r="B299" s="262" t="s">
        <v>3559</v>
      </c>
      <c r="C299" s="264" t="s">
        <v>3560</v>
      </c>
      <c r="D299" s="244"/>
      <c r="E299" s="241"/>
      <c r="F299" s="240"/>
      <c r="G299" s="240"/>
      <c r="H299" s="240"/>
      <c r="I299" s="239">
        <v>66</v>
      </c>
      <c r="J299" s="239">
        <v>1</v>
      </c>
      <c r="K299" s="251"/>
      <c r="L299" s="253"/>
      <c r="M299" s="245"/>
      <c r="N299" s="240"/>
      <c r="O299" s="240"/>
      <c r="P299" s="240"/>
      <c r="Q299" s="240"/>
      <c r="R299" s="241"/>
      <c r="S299" s="241"/>
      <c r="T299" s="242"/>
      <c r="U299" s="242"/>
      <c r="V299" s="242"/>
      <c r="W299" s="241"/>
      <c r="X299" s="241"/>
      <c r="Y299" s="241"/>
      <c r="Z299" s="241"/>
      <c r="AA299" s="238"/>
      <c r="AB299" s="243" t="s">
        <v>43</v>
      </c>
      <c r="AC299" s="242" t="s">
        <v>6184</v>
      </c>
    </row>
    <row r="300" spans="1:29" ht="15" customHeight="1" thickBot="1" x14ac:dyDescent="0.3">
      <c r="A300" s="328">
        <v>297</v>
      </c>
      <c r="B300" s="329" t="s">
        <v>3561</v>
      </c>
      <c r="C300" s="330" t="s">
        <v>3562</v>
      </c>
      <c r="D300" s="331"/>
      <c r="E300" s="332"/>
      <c r="F300" s="333"/>
      <c r="G300" s="333"/>
      <c r="H300" s="333"/>
      <c r="I300" s="334">
        <v>66</v>
      </c>
      <c r="J300" s="334">
        <v>1</v>
      </c>
      <c r="K300" s="335"/>
      <c r="L300" s="336"/>
      <c r="M300" s="267"/>
      <c r="N300" s="333"/>
      <c r="O300" s="333"/>
      <c r="P300" s="333"/>
      <c r="Q300" s="333"/>
      <c r="R300" s="332"/>
      <c r="S300" s="332"/>
      <c r="T300" s="265"/>
      <c r="U300" s="265"/>
      <c r="V300" s="265"/>
      <c r="W300" s="332"/>
      <c r="X300" s="332"/>
      <c r="Y300" s="332"/>
      <c r="Z300" s="332"/>
      <c r="AA300" s="266"/>
      <c r="AB300" s="337" t="s">
        <v>43</v>
      </c>
      <c r="AC300" s="265" t="s">
        <v>6184</v>
      </c>
    </row>
    <row r="301" spans="1:29" ht="15" customHeight="1" thickBot="1" x14ac:dyDescent="0.3">
      <c r="A301" s="338"/>
      <c r="B301" s="339"/>
      <c r="C301" s="340"/>
      <c r="D301" s="339"/>
      <c r="E301" s="339"/>
      <c r="F301" s="339">
        <f>SUBTOTAL(9,F4:F300)</f>
        <v>0</v>
      </c>
      <c r="G301" s="339">
        <f t="shared" ref="G301:AA301" si="5">SUBTOTAL(9,G4:G300)</f>
        <v>0</v>
      </c>
      <c r="H301" s="339">
        <f t="shared" si="5"/>
        <v>0</v>
      </c>
      <c r="I301" s="339"/>
      <c r="J301" s="339">
        <f t="shared" si="5"/>
        <v>57</v>
      </c>
      <c r="K301" s="339">
        <f t="shared" si="5"/>
        <v>145</v>
      </c>
      <c r="L301" s="339"/>
      <c r="M301" s="339">
        <f t="shared" si="5"/>
        <v>112255</v>
      </c>
      <c r="N301" s="339">
        <f t="shared" si="5"/>
        <v>0</v>
      </c>
      <c r="O301" s="339">
        <f t="shared" si="5"/>
        <v>0</v>
      </c>
      <c r="P301" s="339">
        <f t="shared" si="5"/>
        <v>3</v>
      </c>
      <c r="Q301" s="339">
        <f t="shared" si="5"/>
        <v>11</v>
      </c>
      <c r="R301" s="339">
        <f t="shared" si="5"/>
        <v>0</v>
      </c>
      <c r="S301" s="339">
        <f t="shared" si="5"/>
        <v>4</v>
      </c>
      <c r="T301" s="339">
        <f t="shared" si="5"/>
        <v>3</v>
      </c>
      <c r="U301" s="339">
        <f t="shared" si="5"/>
        <v>0</v>
      </c>
      <c r="V301" s="339">
        <f t="shared" si="5"/>
        <v>73</v>
      </c>
      <c r="W301" s="339">
        <f t="shared" si="5"/>
        <v>0</v>
      </c>
      <c r="X301" s="339">
        <f t="shared" si="5"/>
        <v>0</v>
      </c>
      <c r="Y301" s="339">
        <f t="shared" si="5"/>
        <v>178</v>
      </c>
      <c r="Z301" s="339"/>
      <c r="AA301" s="339">
        <f t="shared" si="5"/>
        <v>54243.5</v>
      </c>
      <c r="AB301" s="339"/>
      <c r="AC301" s="341"/>
    </row>
  </sheetData>
  <autoFilter ref="A3:AC300"/>
  <mergeCells count="16">
    <mergeCell ref="C262:C264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  <mergeCell ref="T2:T3"/>
    <mergeCell ref="U2:U3"/>
    <mergeCell ref="V2:W2"/>
    <mergeCell ref="X2:AA2"/>
    <mergeCell ref="C260:C261"/>
  </mergeCells>
  <pageMargins left="0.7" right="0.7" top="0.75" bottom="0.75" header="0.3" footer="0.3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4"/>
  <sheetViews>
    <sheetView workbookViewId="0">
      <pane ySplit="3" topLeftCell="A4" activePane="bottomLeft" state="frozen"/>
      <selection pane="bottomLeft" activeCell="AD6" sqref="AD6"/>
    </sheetView>
  </sheetViews>
  <sheetFormatPr defaultColWidth="15.140625" defaultRowHeight="15" customHeight="1" x14ac:dyDescent="0.25"/>
  <cols>
    <col min="1" max="1" width="8.28515625" style="268" customWidth="1"/>
    <col min="2" max="2" width="13.42578125" style="268" customWidth="1"/>
    <col min="3" max="3" width="36.28515625" style="287" customWidth="1"/>
    <col min="4" max="4" width="7" style="268" customWidth="1"/>
    <col min="5" max="5" width="12" style="268" bestFit="1" customWidth="1"/>
    <col min="6" max="6" width="3" style="268" bestFit="1" customWidth="1"/>
    <col min="7" max="7" width="7.140625" style="268" customWidth="1"/>
    <col min="8" max="8" width="4.5703125" style="268" customWidth="1"/>
    <col min="9" max="9" width="5.28515625" style="268" bestFit="1" customWidth="1"/>
    <col min="10" max="10" width="3" style="268" bestFit="1" customWidth="1"/>
    <col min="11" max="11" width="6.85546875" style="268" customWidth="1"/>
    <col min="12" max="12" width="11.85546875" style="268" customWidth="1"/>
    <col min="13" max="13" width="8.5703125" style="268" customWidth="1"/>
    <col min="14" max="15" width="3.85546875" style="268" bestFit="1" customWidth="1"/>
    <col min="16" max="16" width="3.5703125" style="268" customWidth="1"/>
    <col min="17" max="17" width="6.140625" style="268" customWidth="1"/>
    <col min="18" max="18" width="5.28515625" style="268" bestFit="1" customWidth="1"/>
    <col min="19" max="19" width="3.85546875" style="268" bestFit="1" customWidth="1"/>
    <col min="20" max="20" width="5.85546875" style="268" bestFit="1" customWidth="1"/>
    <col min="21" max="21" width="8.140625" style="268" bestFit="1" customWidth="1"/>
    <col min="22" max="22" width="6.7109375" style="268" customWidth="1"/>
    <col min="23" max="23" width="5.85546875" style="268" bestFit="1" customWidth="1"/>
    <col min="24" max="24" width="7.85546875" style="268" bestFit="1" customWidth="1"/>
    <col min="25" max="25" width="5.5703125" style="268" customWidth="1"/>
    <col min="26" max="26" width="11.5703125" style="268" bestFit="1" customWidth="1"/>
    <col min="27" max="27" width="10" style="268" bestFit="1" customWidth="1"/>
    <col min="28" max="28" width="12.5703125" style="268" bestFit="1" customWidth="1"/>
    <col min="29" max="29" width="10.28515625" style="268" bestFit="1" customWidth="1"/>
    <col min="30" max="16384" width="15.140625" style="268"/>
  </cols>
  <sheetData>
    <row r="1" spans="1:29" ht="18.75" customHeight="1" x14ac:dyDescent="0.25">
      <c r="A1" s="438" t="s">
        <v>6176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</row>
    <row r="2" spans="1:29" ht="58.5" customHeight="1" x14ac:dyDescent="0.25">
      <c r="A2" s="440" t="s">
        <v>777</v>
      </c>
      <c r="B2" s="440" t="s">
        <v>776</v>
      </c>
      <c r="C2" s="441" t="s">
        <v>775</v>
      </c>
      <c r="D2" s="440" t="s">
        <v>774</v>
      </c>
      <c r="E2" s="440"/>
      <c r="F2" s="440"/>
      <c r="G2" s="440"/>
      <c r="H2" s="440"/>
      <c r="I2" s="440" t="s">
        <v>773</v>
      </c>
      <c r="J2" s="440"/>
      <c r="K2" s="440" t="s">
        <v>758</v>
      </c>
      <c r="L2" s="436"/>
      <c r="M2" s="436"/>
      <c r="N2" s="440" t="s">
        <v>772</v>
      </c>
      <c r="O2" s="436"/>
      <c r="P2" s="440" t="s">
        <v>771</v>
      </c>
      <c r="Q2" s="436"/>
      <c r="R2" s="435" t="s">
        <v>770</v>
      </c>
      <c r="S2" s="436"/>
      <c r="T2" s="435" t="s">
        <v>769</v>
      </c>
      <c r="U2" s="435" t="s">
        <v>768</v>
      </c>
      <c r="V2" s="435" t="s">
        <v>767</v>
      </c>
      <c r="W2" s="436"/>
      <c r="X2" s="437" t="s">
        <v>766</v>
      </c>
      <c r="Y2" s="436"/>
      <c r="Z2" s="436"/>
      <c r="AA2" s="436"/>
      <c r="AB2" s="269" t="s">
        <v>765</v>
      </c>
      <c r="AC2" s="270" t="s">
        <v>764</v>
      </c>
    </row>
    <row r="3" spans="1:29" ht="82.5" customHeight="1" x14ac:dyDescent="0.25">
      <c r="A3" s="440"/>
      <c r="B3" s="440"/>
      <c r="C3" s="441"/>
      <c r="D3" s="271" t="s">
        <v>762</v>
      </c>
      <c r="E3" s="271" t="s">
        <v>761</v>
      </c>
      <c r="F3" s="271" t="s">
        <v>750</v>
      </c>
      <c r="G3" s="271" t="s">
        <v>749</v>
      </c>
      <c r="H3" s="271" t="s">
        <v>748</v>
      </c>
      <c r="I3" s="271" t="s">
        <v>760</v>
      </c>
      <c r="J3" s="271" t="s">
        <v>759</v>
      </c>
      <c r="K3" s="271" t="s">
        <v>758</v>
      </c>
      <c r="L3" s="271" t="s">
        <v>749</v>
      </c>
      <c r="M3" s="271" t="s">
        <v>748</v>
      </c>
      <c r="N3" s="271" t="s">
        <v>757</v>
      </c>
      <c r="O3" s="271" t="s">
        <v>756</v>
      </c>
      <c r="P3" s="271" t="s">
        <v>757</v>
      </c>
      <c r="Q3" s="271" t="s">
        <v>756</v>
      </c>
      <c r="R3" s="271" t="s">
        <v>755</v>
      </c>
      <c r="S3" s="271" t="s">
        <v>754</v>
      </c>
      <c r="T3" s="435"/>
      <c r="U3" s="435"/>
      <c r="V3" s="272" t="s">
        <v>753</v>
      </c>
      <c r="W3" s="272" t="s">
        <v>752</v>
      </c>
      <c r="X3" s="271" t="s">
        <v>751</v>
      </c>
      <c r="Y3" s="271" t="s">
        <v>750</v>
      </c>
      <c r="Z3" s="271" t="s">
        <v>749</v>
      </c>
      <c r="AA3" s="271" t="s">
        <v>748</v>
      </c>
      <c r="AB3" s="271" t="s">
        <v>747</v>
      </c>
      <c r="AC3" s="271" t="s">
        <v>746</v>
      </c>
    </row>
    <row r="4" spans="1:29" ht="36" x14ac:dyDescent="0.25">
      <c r="A4" s="231">
        <v>1</v>
      </c>
      <c r="B4" s="274" t="s">
        <v>3945</v>
      </c>
      <c r="C4" s="234" t="s">
        <v>3946</v>
      </c>
      <c r="D4" s="273"/>
      <c r="E4" s="231"/>
      <c r="F4" s="231"/>
      <c r="G4" s="231"/>
      <c r="H4" s="231"/>
      <c r="I4" s="231"/>
      <c r="J4" s="231"/>
      <c r="K4" s="218">
        <v>1</v>
      </c>
      <c r="L4" s="218">
        <v>250</v>
      </c>
      <c r="M4" s="231">
        <v>250</v>
      </c>
      <c r="N4" s="231"/>
      <c r="O4" s="231"/>
      <c r="P4" s="231"/>
      <c r="Q4" s="218"/>
      <c r="R4" s="231"/>
      <c r="S4" s="231"/>
      <c r="T4" s="231"/>
      <c r="U4" s="231"/>
      <c r="V4" s="218"/>
      <c r="W4" s="231"/>
      <c r="X4" s="231" t="s">
        <v>60</v>
      </c>
      <c r="Y4" s="218">
        <v>1</v>
      </c>
      <c r="Z4" s="275">
        <v>180</v>
      </c>
      <c r="AA4" s="225">
        <f t="shared" ref="AA4:AA9" si="0">Z4*Y4</f>
        <v>180</v>
      </c>
      <c r="AB4" s="231" t="s">
        <v>20</v>
      </c>
      <c r="AC4" s="231" t="s">
        <v>3947</v>
      </c>
    </row>
    <row r="5" spans="1:29" x14ac:dyDescent="0.25">
      <c r="A5" s="231">
        <v>2</v>
      </c>
      <c r="B5" s="274"/>
      <c r="C5" s="234"/>
      <c r="D5" s="273"/>
      <c r="E5" s="231"/>
      <c r="F5" s="231"/>
      <c r="G5" s="231"/>
      <c r="H5" s="231"/>
      <c r="I5" s="231"/>
      <c r="J5" s="231"/>
      <c r="K5" s="218"/>
      <c r="L5" s="218"/>
      <c r="M5" s="231"/>
      <c r="N5" s="231"/>
      <c r="O5" s="231"/>
      <c r="P5" s="231"/>
      <c r="Q5" s="218"/>
      <c r="R5" s="231"/>
      <c r="S5" s="231"/>
      <c r="T5" s="231"/>
      <c r="U5" s="231"/>
      <c r="V5" s="218"/>
      <c r="W5" s="231"/>
      <c r="X5" s="231" t="s">
        <v>60</v>
      </c>
      <c r="Y5" s="218">
        <v>1</v>
      </c>
      <c r="Z5" s="275">
        <v>100</v>
      </c>
      <c r="AA5" s="225">
        <f t="shared" si="0"/>
        <v>100</v>
      </c>
      <c r="AB5" s="231" t="s">
        <v>20</v>
      </c>
      <c r="AC5" s="231" t="s">
        <v>3947</v>
      </c>
    </row>
    <row r="6" spans="1:29" ht="36" x14ac:dyDescent="0.25">
      <c r="A6" s="231">
        <v>3</v>
      </c>
      <c r="B6" s="274" t="s">
        <v>3948</v>
      </c>
      <c r="C6" s="234" t="s">
        <v>3949</v>
      </c>
      <c r="D6" s="273"/>
      <c r="E6" s="231"/>
      <c r="F6" s="231"/>
      <c r="G6" s="231"/>
      <c r="H6" s="231"/>
      <c r="I6" s="231"/>
      <c r="J6" s="231"/>
      <c r="K6" s="218">
        <v>1</v>
      </c>
      <c r="L6" s="218" t="s">
        <v>3950</v>
      </c>
      <c r="M6" s="231">
        <v>300</v>
      </c>
      <c r="N6" s="231"/>
      <c r="O6" s="231"/>
      <c r="P6" s="231"/>
      <c r="Q6" s="218"/>
      <c r="R6" s="231"/>
      <c r="S6" s="231"/>
      <c r="T6" s="231"/>
      <c r="U6" s="231"/>
      <c r="V6" s="218"/>
      <c r="W6" s="231"/>
      <c r="X6" s="231" t="s">
        <v>60</v>
      </c>
      <c r="Y6" s="218">
        <v>1</v>
      </c>
      <c r="Z6" s="218">
        <v>60</v>
      </c>
      <c r="AA6" s="225">
        <f t="shared" si="0"/>
        <v>60</v>
      </c>
      <c r="AB6" s="231" t="s">
        <v>20</v>
      </c>
      <c r="AC6" s="231" t="s">
        <v>3947</v>
      </c>
    </row>
    <row r="7" spans="1:29" x14ac:dyDescent="0.25">
      <c r="A7" s="231">
        <v>4</v>
      </c>
      <c r="B7" s="274"/>
      <c r="C7" s="234"/>
      <c r="D7" s="273"/>
      <c r="E7" s="231"/>
      <c r="F7" s="231"/>
      <c r="G7" s="231"/>
      <c r="H7" s="231"/>
      <c r="I7" s="231"/>
      <c r="J7" s="231"/>
      <c r="K7" s="218"/>
      <c r="L7" s="218"/>
      <c r="M7" s="231"/>
      <c r="N7" s="231"/>
      <c r="O7" s="231"/>
      <c r="P7" s="231"/>
      <c r="Q7" s="218"/>
      <c r="R7" s="231"/>
      <c r="S7" s="231"/>
      <c r="T7" s="231"/>
      <c r="U7" s="231"/>
      <c r="V7" s="218"/>
      <c r="W7" s="231"/>
      <c r="X7" s="231" t="s">
        <v>60</v>
      </c>
      <c r="Y7" s="218">
        <v>1</v>
      </c>
      <c r="Z7" s="218">
        <v>60</v>
      </c>
      <c r="AA7" s="225">
        <f t="shared" si="0"/>
        <v>60</v>
      </c>
      <c r="AB7" s="231" t="s">
        <v>20</v>
      </c>
      <c r="AC7" s="231" t="s">
        <v>3947</v>
      </c>
    </row>
    <row r="8" spans="1:29" ht="24" x14ac:dyDescent="0.25">
      <c r="A8" s="231">
        <v>5</v>
      </c>
      <c r="B8" s="274" t="s">
        <v>3951</v>
      </c>
      <c r="C8" s="234" t="s">
        <v>3952</v>
      </c>
      <c r="D8" s="273"/>
      <c r="E8" s="231"/>
      <c r="F8" s="231"/>
      <c r="G8" s="231"/>
      <c r="H8" s="231"/>
      <c r="I8" s="231"/>
      <c r="J8" s="231"/>
      <c r="K8" s="218">
        <v>1</v>
      </c>
      <c r="L8" s="218">
        <v>250</v>
      </c>
      <c r="M8" s="231">
        <v>250</v>
      </c>
      <c r="N8" s="231"/>
      <c r="O8" s="231"/>
      <c r="P8" s="231"/>
      <c r="Q8" s="218"/>
      <c r="R8" s="231"/>
      <c r="S8" s="231"/>
      <c r="T8" s="231"/>
      <c r="U8" s="231"/>
      <c r="V8" s="218"/>
      <c r="W8" s="231"/>
      <c r="X8" s="231"/>
      <c r="Y8" s="218"/>
      <c r="Z8" s="218"/>
      <c r="AA8" s="225"/>
      <c r="AB8" s="231" t="s">
        <v>20</v>
      </c>
      <c r="AC8" s="231" t="s">
        <v>3947</v>
      </c>
    </row>
    <row r="9" spans="1:29" ht="24" x14ac:dyDescent="0.25">
      <c r="A9" s="231">
        <v>6</v>
      </c>
      <c r="B9" s="274" t="s">
        <v>3953</v>
      </c>
      <c r="C9" s="234" t="s">
        <v>3954</v>
      </c>
      <c r="D9" s="273"/>
      <c r="E9" s="231"/>
      <c r="F9" s="231"/>
      <c r="G9" s="231"/>
      <c r="H9" s="231"/>
      <c r="I9" s="231"/>
      <c r="J9" s="231"/>
      <c r="K9" s="218">
        <v>1</v>
      </c>
      <c r="L9" s="218">
        <v>100</v>
      </c>
      <c r="M9" s="231">
        <v>100</v>
      </c>
      <c r="N9" s="231"/>
      <c r="O9" s="231"/>
      <c r="P9" s="231"/>
      <c r="Q9" s="218"/>
      <c r="R9" s="231"/>
      <c r="S9" s="231"/>
      <c r="T9" s="231">
        <v>1</v>
      </c>
      <c r="U9" s="231"/>
      <c r="V9" s="218"/>
      <c r="W9" s="231"/>
      <c r="X9" s="231" t="s">
        <v>60</v>
      </c>
      <c r="Y9" s="218">
        <v>1</v>
      </c>
      <c r="Z9" s="218">
        <v>15</v>
      </c>
      <c r="AA9" s="225">
        <f t="shared" si="0"/>
        <v>15</v>
      </c>
      <c r="AB9" s="231" t="s">
        <v>20</v>
      </c>
      <c r="AC9" s="231" t="s">
        <v>3947</v>
      </c>
    </row>
    <row r="10" spans="1:29" ht="36" x14ac:dyDescent="0.25">
      <c r="A10" s="231">
        <v>7</v>
      </c>
      <c r="B10" s="274" t="s">
        <v>3955</v>
      </c>
      <c r="C10" s="234" t="s">
        <v>3956</v>
      </c>
      <c r="D10" s="273"/>
      <c r="E10" s="231"/>
      <c r="F10" s="231"/>
      <c r="G10" s="231"/>
      <c r="H10" s="231"/>
      <c r="I10" s="231"/>
      <c r="J10" s="231"/>
      <c r="K10" s="218">
        <v>1</v>
      </c>
      <c r="L10" s="218">
        <v>63</v>
      </c>
      <c r="M10" s="231">
        <v>63</v>
      </c>
      <c r="N10" s="231"/>
      <c r="O10" s="231"/>
      <c r="P10" s="231"/>
      <c r="Q10" s="218"/>
      <c r="R10" s="231"/>
      <c r="S10" s="231"/>
      <c r="T10" s="231"/>
      <c r="U10" s="231"/>
      <c r="V10" s="218"/>
      <c r="W10" s="231"/>
      <c r="X10" s="231"/>
      <c r="Y10" s="218"/>
      <c r="Z10" s="218"/>
      <c r="AA10" s="225"/>
      <c r="AB10" s="231" t="s">
        <v>20</v>
      </c>
      <c r="AC10" s="231" t="s">
        <v>3947</v>
      </c>
    </row>
    <row r="11" spans="1:29" ht="36" x14ac:dyDescent="0.25">
      <c r="A11" s="231">
        <v>8</v>
      </c>
      <c r="B11" s="274" t="s">
        <v>3957</v>
      </c>
      <c r="C11" s="234" t="s">
        <v>3958</v>
      </c>
      <c r="D11" s="273"/>
      <c r="E11" s="231"/>
      <c r="F11" s="231"/>
      <c r="G11" s="231"/>
      <c r="H11" s="231"/>
      <c r="I11" s="231"/>
      <c r="J11" s="231"/>
      <c r="K11" s="218">
        <v>1</v>
      </c>
      <c r="L11" s="218">
        <v>100</v>
      </c>
      <c r="M11" s="231">
        <v>100</v>
      </c>
      <c r="N11" s="231"/>
      <c r="O11" s="231"/>
      <c r="P11" s="231"/>
      <c r="Q11" s="218"/>
      <c r="R11" s="231"/>
      <c r="S11" s="231"/>
      <c r="T11" s="231"/>
      <c r="U11" s="231"/>
      <c r="V11" s="218"/>
      <c r="W11" s="231"/>
      <c r="X11" s="231" t="s">
        <v>60</v>
      </c>
      <c r="Y11" s="218">
        <v>1</v>
      </c>
      <c r="Z11" s="218">
        <v>125</v>
      </c>
      <c r="AA11" s="225">
        <f t="shared" ref="AA11:AA72" si="1">Z11*Y11</f>
        <v>125</v>
      </c>
      <c r="AB11" s="231" t="s">
        <v>20</v>
      </c>
      <c r="AC11" s="231" t="s">
        <v>3947</v>
      </c>
    </row>
    <row r="12" spans="1:29" x14ac:dyDescent="0.25">
      <c r="A12" s="231">
        <v>9</v>
      </c>
      <c r="B12" s="274"/>
      <c r="C12" s="234"/>
      <c r="D12" s="273"/>
      <c r="E12" s="231"/>
      <c r="F12" s="231"/>
      <c r="G12" s="231"/>
      <c r="H12" s="231"/>
      <c r="I12" s="231"/>
      <c r="J12" s="231"/>
      <c r="K12" s="218"/>
      <c r="L12" s="218"/>
      <c r="M12" s="231"/>
      <c r="N12" s="231"/>
      <c r="O12" s="231"/>
      <c r="P12" s="231"/>
      <c r="Q12" s="218"/>
      <c r="R12" s="231"/>
      <c r="S12" s="231"/>
      <c r="T12" s="231"/>
      <c r="U12" s="231"/>
      <c r="V12" s="218"/>
      <c r="W12" s="231"/>
      <c r="X12" s="231" t="s">
        <v>60</v>
      </c>
      <c r="Y12" s="218">
        <v>1</v>
      </c>
      <c r="Z12" s="218">
        <v>125</v>
      </c>
      <c r="AA12" s="225">
        <f t="shared" si="1"/>
        <v>125</v>
      </c>
      <c r="AB12" s="231" t="s">
        <v>20</v>
      </c>
      <c r="AC12" s="231" t="s">
        <v>3947</v>
      </c>
    </row>
    <row r="13" spans="1:29" ht="36" x14ac:dyDescent="0.25">
      <c r="A13" s="231">
        <v>10</v>
      </c>
      <c r="B13" s="274" t="s">
        <v>3959</v>
      </c>
      <c r="C13" s="234" t="s">
        <v>3960</v>
      </c>
      <c r="D13" s="273"/>
      <c r="E13" s="231"/>
      <c r="F13" s="231"/>
      <c r="G13" s="231"/>
      <c r="H13" s="231"/>
      <c r="I13" s="231"/>
      <c r="J13" s="231"/>
      <c r="K13" s="218">
        <v>1</v>
      </c>
      <c r="L13" s="218">
        <v>250</v>
      </c>
      <c r="M13" s="231">
        <v>250</v>
      </c>
      <c r="N13" s="231"/>
      <c r="O13" s="231"/>
      <c r="P13" s="231"/>
      <c r="Q13" s="218"/>
      <c r="R13" s="231"/>
      <c r="S13" s="231"/>
      <c r="T13" s="231">
        <v>1</v>
      </c>
      <c r="U13" s="231"/>
      <c r="V13" s="218"/>
      <c r="W13" s="231"/>
      <c r="X13" s="231" t="s">
        <v>60</v>
      </c>
      <c r="Y13" s="218">
        <v>1</v>
      </c>
      <c r="Z13" s="218">
        <v>75</v>
      </c>
      <c r="AA13" s="225">
        <f t="shared" si="1"/>
        <v>75</v>
      </c>
      <c r="AB13" s="231" t="s">
        <v>20</v>
      </c>
      <c r="AC13" s="231" t="s">
        <v>3947</v>
      </c>
    </row>
    <row r="14" spans="1:29" x14ac:dyDescent="0.25">
      <c r="A14" s="231">
        <v>11</v>
      </c>
      <c r="B14" s="274"/>
      <c r="C14" s="234"/>
      <c r="D14" s="273"/>
      <c r="E14" s="231"/>
      <c r="F14" s="231"/>
      <c r="G14" s="231"/>
      <c r="H14" s="231"/>
      <c r="I14" s="231"/>
      <c r="J14" s="231"/>
      <c r="K14" s="218"/>
      <c r="L14" s="218"/>
      <c r="M14" s="231"/>
      <c r="N14" s="231"/>
      <c r="O14" s="231"/>
      <c r="P14" s="231"/>
      <c r="Q14" s="218"/>
      <c r="R14" s="231"/>
      <c r="S14" s="231"/>
      <c r="T14" s="231"/>
      <c r="U14" s="231"/>
      <c r="V14" s="218"/>
      <c r="W14" s="231"/>
      <c r="X14" s="231" t="s">
        <v>60</v>
      </c>
      <c r="Y14" s="218">
        <v>1</v>
      </c>
      <c r="Z14" s="218">
        <v>35</v>
      </c>
      <c r="AA14" s="225">
        <f t="shared" si="1"/>
        <v>35</v>
      </c>
      <c r="AB14" s="231" t="s">
        <v>20</v>
      </c>
      <c r="AC14" s="231" t="s">
        <v>3947</v>
      </c>
    </row>
    <row r="15" spans="1:29" ht="36" x14ac:dyDescent="0.25">
      <c r="A15" s="231">
        <v>12</v>
      </c>
      <c r="B15" s="274" t="s">
        <v>3961</v>
      </c>
      <c r="C15" s="234" t="s">
        <v>3962</v>
      </c>
      <c r="D15" s="273"/>
      <c r="E15" s="231"/>
      <c r="F15" s="231"/>
      <c r="G15" s="231"/>
      <c r="H15" s="231"/>
      <c r="I15" s="231"/>
      <c r="J15" s="231"/>
      <c r="K15" s="218">
        <v>1</v>
      </c>
      <c r="L15" s="218">
        <v>100</v>
      </c>
      <c r="M15" s="231">
        <v>100</v>
      </c>
      <c r="N15" s="231"/>
      <c r="O15" s="231"/>
      <c r="P15" s="231"/>
      <c r="Q15" s="218"/>
      <c r="R15" s="231"/>
      <c r="S15" s="231"/>
      <c r="T15" s="231">
        <v>1</v>
      </c>
      <c r="U15" s="231"/>
      <c r="V15" s="218"/>
      <c r="W15" s="231"/>
      <c r="X15" s="231"/>
      <c r="Y15" s="218"/>
      <c r="Z15" s="218"/>
      <c r="AA15" s="225"/>
      <c r="AB15" s="231" t="s">
        <v>20</v>
      </c>
      <c r="AC15" s="231" t="s">
        <v>3947</v>
      </c>
    </row>
    <row r="16" spans="1:29" ht="48" x14ac:dyDescent="0.25">
      <c r="A16" s="231">
        <v>13</v>
      </c>
      <c r="B16" s="274" t="s">
        <v>3963</v>
      </c>
      <c r="C16" s="234" t="s">
        <v>3964</v>
      </c>
      <c r="D16" s="273"/>
      <c r="E16" s="231"/>
      <c r="F16" s="231"/>
      <c r="G16" s="231"/>
      <c r="H16" s="231"/>
      <c r="I16" s="231"/>
      <c r="J16" s="231"/>
      <c r="K16" s="218">
        <v>1</v>
      </c>
      <c r="L16" s="218">
        <v>160</v>
      </c>
      <c r="M16" s="231">
        <v>160</v>
      </c>
      <c r="N16" s="231"/>
      <c r="O16" s="231"/>
      <c r="P16" s="231"/>
      <c r="Q16" s="218"/>
      <c r="R16" s="231"/>
      <c r="S16" s="231"/>
      <c r="T16" s="231"/>
      <c r="U16" s="231"/>
      <c r="V16" s="218">
        <v>2</v>
      </c>
      <c r="W16" s="231"/>
      <c r="X16" s="231"/>
      <c r="Y16" s="218"/>
      <c r="Z16" s="218"/>
      <c r="AA16" s="225"/>
      <c r="AB16" s="231" t="s">
        <v>20</v>
      </c>
      <c r="AC16" s="231" t="s">
        <v>3947</v>
      </c>
    </row>
    <row r="17" spans="1:29" ht="24" x14ac:dyDescent="0.25">
      <c r="A17" s="231">
        <v>14</v>
      </c>
      <c r="B17" s="274" t="s">
        <v>3965</v>
      </c>
      <c r="C17" s="234" t="s">
        <v>3966</v>
      </c>
      <c r="D17" s="273"/>
      <c r="E17" s="231"/>
      <c r="F17" s="231"/>
      <c r="G17" s="231"/>
      <c r="H17" s="231"/>
      <c r="I17" s="231"/>
      <c r="J17" s="231"/>
      <c r="K17" s="218">
        <v>1</v>
      </c>
      <c r="L17" s="218">
        <v>315</v>
      </c>
      <c r="M17" s="231">
        <v>315</v>
      </c>
      <c r="N17" s="231"/>
      <c r="O17" s="231"/>
      <c r="P17" s="231"/>
      <c r="Q17" s="218"/>
      <c r="R17" s="231"/>
      <c r="S17" s="231"/>
      <c r="T17" s="231">
        <v>1</v>
      </c>
      <c r="U17" s="231"/>
      <c r="V17" s="218"/>
      <c r="W17" s="231"/>
      <c r="X17" s="231" t="s">
        <v>60</v>
      </c>
      <c r="Y17" s="218">
        <v>1</v>
      </c>
      <c r="Z17" s="218">
        <v>125</v>
      </c>
      <c r="AA17" s="225">
        <f t="shared" si="1"/>
        <v>125</v>
      </c>
      <c r="AB17" s="231" t="s">
        <v>20</v>
      </c>
      <c r="AC17" s="231" t="s">
        <v>3947</v>
      </c>
    </row>
    <row r="18" spans="1:29" x14ac:dyDescent="0.25">
      <c r="A18" s="231">
        <v>15</v>
      </c>
      <c r="B18" s="274"/>
      <c r="C18" s="234"/>
      <c r="D18" s="273"/>
      <c r="E18" s="231"/>
      <c r="F18" s="231"/>
      <c r="G18" s="231"/>
      <c r="H18" s="231"/>
      <c r="I18" s="231"/>
      <c r="J18" s="231"/>
      <c r="K18" s="218"/>
      <c r="L18" s="218"/>
      <c r="M18" s="231"/>
      <c r="N18" s="231"/>
      <c r="O18" s="231"/>
      <c r="P18" s="231"/>
      <c r="Q18" s="218"/>
      <c r="R18" s="231"/>
      <c r="S18" s="231"/>
      <c r="T18" s="231"/>
      <c r="U18" s="231"/>
      <c r="V18" s="218"/>
      <c r="W18" s="231"/>
      <c r="X18" s="231" t="s">
        <v>60</v>
      </c>
      <c r="Y18" s="218">
        <v>1</v>
      </c>
      <c r="Z18" s="218">
        <v>62.5</v>
      </c>
      <c r="AA18" s="225">
        <f t="shared" si="1"/>
        <v>62.5</v>
      </c>
      <c r="AB18" s="231" t="s">
        <v>20</v>
      </c>
      <c r="AC18" s="231" t="s">
        <v>3947</v>
      </c>
    </row>
    <row r="19" spans="1:29" ht="24" x14ac:dyDescent="0.25">
      <c r="A19" s="231">
        <v>16</v>
      </c>
      <c r="B19" s="274" t="s">
        <v>3967</v>
      </c>
      <c r="C19" s="234" t="s">
        <v>3968</v>
      </c>
      <c r="D19" s="273"/>
      <c r="E19" s="231"/>
      <c r="F19" s="231"/>
      <c r="G19" s="231"/>
      <c r="H19" s="231"/>
      <c r="I19" s="231"/>
      <c r="J19" s="231"/>
      <c r="K19" s="218">
        <v>1</v>
      </c>
      <c r="L19" s="218">
        <v>315</v>
      </c>
      <c r="M19" s="231">
        <v>315</v>
      </c>
      <c r="N19" s="231"/>
      <c r="O19" s="231"/>
      <c r="P19" s="231"/>
      <c r="Q19" s="218"/>
      <c r="R19" s="231"/>
      <c r="S19" s="231"/>
      <c r="T19" s="231"/>
      <c r="U19" s="231"/>
      <c r="V19" s="218"/>
      <c r="W19" s="231"/>
      <c r="X19" s="231"/>
      <c r="Y19" s="218"/>
      <c r="Z19" s="218"/>
      <c r="AA19" s="225"/>
      <c r="AB19" s="231" t="s">
        <v>20</v>
      </c>
      <c r="AC19" s="231" t="s">
        <v>3947</v>
      </c>
    </row>
    <row r="20" spans="1:29" ht="24" x14ac:dyDescent="0.25">
      <c r="A20" s="231">
        <v>17</v>
      </c>
      <c r="B20" s="274" t="s">
        <v>3969</v>
      </c>
      <c r="C20" s="234" t="s">
        <v>3970</v>
      </c>
      <c r="D20" s="273"/>
      <c r="E20" s="231"/>
      <c r="F20" s="231"/>
      <c r="G20" s="231"/>
      <c r="H20" s="231"/>
      <c r="I20" s="231"/>
      <c r="J20" s="231"/>
      <c r="K20" s="218">
        <v>1</v>
      </c>
      <c r="L20" s="218">
        <v>315</v>
      </c>
      <c r="M20" s="231">
        <v>315</v>
      </c>
      <c r="N20" s="231"/>
      <c r="O20" s="231"/>
      <c r="P20" s="231"/>
      <c r="Q20" s="218"/>
      <c r="R20" s="231"/>
      <c r="S20" s="231"/>
      <c r="T20" s="231"/>
      <c r="U20" s="231"/>
      <c r="V20" s="218"/>
      <c r="W20" s="231"/>
      <c r="X20" s="231"/>
      <c r="Y20" s="218"/>
      <c r="Z20" s="218"/>
      <c r="AA20" s="225"/>
      <c r="AB20" s="231" t="s">
        <v>20</v>
      </c>
      <c r="AC20" s="231" t="s">
        <v>3947</v>
      </c>
    </row>
    <row r="21" spans="1:29" ht="24" x14ac:dyDescent="0.25">
      <c r="A21" s="231">
        <v>18</v>
      </c>
      <c r="B21" s="274" t="s">
        <v>3971</v>
      </c>
      <c r="C21" s="234" t="s">
        <v>3972</v>
      </c>
      <c r="D21" s="273"/>
      <c r="E21" s="231"/>
      <c r="F21" s="231"/>
      <c r="G21" s="231"/>
      <c r="H21" s="231"/>
      <c r="I21" s="231"/>
      <c r="J21" s="231"/>
      <c r="K21" s="218">
        <v>1</v>
      </c>
      <c r="L21" s="218">
        <v>315</v>
      </c>
      <c r="M21" s="231">
        <v>315</v>
      </c>
      <c r="N21" s="231"/>
      <c r="O21" s="231"/>
      <c r="P21" s="231"/>
      <c r="Q21" s="218"/>
      <c r="R21" s="231"/>
      <c r="S21" s="231"/>
      <c r="T21" s="231"/>
      <c r="U21" s="231"/>
      <c r="V21" s="218"/>
      <c r="W21" s="231"/>
      <c r="X21" s="231" t="s">
        <v>60</v>
      </c>
      <c r="Y21" s="218">
        <v>1</v>
      </c>
      <c r="Z21" s="218">
        <v>125</v>
      </c>
      <c r="AA21" s="225">
        <f t="shared" si="1"/>
        <v>125</v>
      </c>
      <c r="AB21" s="231" t="s">
        <v>20</v>
      </c>
      <c r="AC21" s="231" t="s">
        <v>3947</v>
      </c>
    </row>
    <row r="22" spans="1:29" ht="24" x14ac:dyDescent="0.25">
      <c r="A22" s="231">
        <v>19</v>
      </c>
      <c r="B22" s="274" t="s">
        <v>3973</v>
      </c>
      <c r="C22" s="234" t="s">
        <v>3974</v>
      </c>
      <c r="D22" s="273"/>
      <c r="E22" s="231"/>
      <c r="F22" s="231"/>
      <c r="G22" s="231"/>
      <c r="H22" s="231"/>
      <c r="I22" s="231"/>
      <c r="J22" s="231"/>
      <c r="K22" s="218">
        <v>1</v>
      </c>
      <c r="L22" s="218">
        <v>315</v>
      </c>
      <c r="M22" s="231">
        <v>315</v>
      </c>
      <c r="N22" s="231"/>
      <c r="O22" s="231"/>
      <c r="P22" s="231"/>
      <c r="Q22" s="218"/>
      <c r="R22" s="231"/>
      <c r="S22" s="231"/>
      <c r="T22" s="231"/>
      <c r="U22" s="231"/>
      <c r="V22" s="218"/>
      <c r="W22" s="231"/>
      <c r="X22" s="231" t="s">
        <v>60</v>
      </c>
      <c r="Y22" s="218">
        <v>1</v>
      </c>
      <c r="Z22" s="218">
        <v>125</v>
      </c>
      <c r="AA22" s="225">
        <f t="shared" si="1"/>
        <v>125</v>
      </c>
      <c r="AB22" s="231" t="s">
        <v>20</v>
      </c>
      <c r="AC22" s="231" t="s">
        <v>3947</v>
      </c>
    </row>
    <row r="23" spans="1:29" ht="24" x14ac:dyDescent="0.25">
      <c r="A23" s="231">
        <v>20</v>
      </c>
      <c r="B23" s="274" t="s">
        <v>3975</v>
      </c>
      <c r="C23" s="234" t="s">
        <v>3976</v>
      </c>
      <c r="D23" s="273"/>
      <c r="E23" s="231"/>
      <c r="F23" s="231"/>
      <c r="G23" s="231"/>
      <c r="H23" s="231"/>
      <c r="I23" s="231"/>
      <c r="J23" s="231"/>
      <c r="K23" s="218">
        <v>1</v>
      </c>
      <c r="L23" s="218">
        <v>250</v>
      </c>
      <c r="M23" s="231">
        <v>250</v>
      </c>
      <c r="N23" s="231"/>
      <c r="O23" s="231"/>
      <c r="P23" s="231"/>
      <c r="Q23" s="218"/>
      <c r="R23" s="231"/>
      <c r="S23" s="231"/>
      <c r="T23" s="231"/>
      <c r="U23" s="231"/>
      <c r="V23" s="218"/>
      <c r="W23" s="231"/>
      <c r="X23" s="231" t="s">
        <v>60</v>
      </c>
      <c r="Y23" s="218">
        <v>1</v>
      </c>
      <c r="Z23" s="218">
        <v>125</v>
      </c>
      <c r="AA23" s="225">
        <f t="shared" si="1"/>
        <v>125</v>
      </c>
      <c r="AB23" s="231" t="s">
        <v>20</v>
      </c>
      <c r="AC23" s="231" t="s">
        <v>3947</v>
      </c>
    </row>
    <row r="24" spans="1:29" ht="24" x14ac:dyDescent="0.25">
      <c r="A24" s="231">
        <v>21</v>
      </c>
      <c r="B24" s="274" t="s">
        <v>3977</v>
      </c>
      <c r="C24" s="234" t="s">
        <v>3978</v>
      </c>
      <c r="D24" s="273"/>
      <c r="E24" s="231"/>
      <c r="F24" s="231"/>
      <c r="G24" s="231"/>
      <c r="H24" s="231"/>
      <c r="I24" s="231"/>
      <c r="J24" s="231"/>
      <c r="K24" s="218">
        <v>1</v>
      </c>
      <c r="L24" s="218">
        <v>160</v>
      </c>
      <c r="M24" s="231">
        <v>160</v>
      </c>
      <c r="N24" s="231"/>
      <c r="O24" s="231"/>
      <c r="P24" s="231"/>
      <c r="Q24" s="218"/>
      <c r="R24" s="231"/>
      <c r="S24" s="231"/>
      <c r="T24" s="231"/>
      <c r="U24" s="231"/>
      <c r="V24" s="218"/>
      <c r="W24" s="231"/>
      <c r="X24" s="231" t="s">
        <v>60</v>
      </c>
      <c r="Y24" s="218">
        <v>1</v>
      </c>
      <c r="Z24" s="218">
        <v>125</v>
      </c>
      <c r="AA24" s="225">
        <f t="shared" si="1"/>
        <v>125</v>
      </c>
      <c r="AB24" s="231" t="s">
        <v>20</v>
      </c>
      <c r="AC24" s="231" t="s">
        <v>3947</v>
      </c>
    </row>
    <row r="25" spans="1:29" ht="24" x14ac:dyDescent="0.25">
      <c r="A25" s="231">
        <v>22</v>
      </c>
      <c r="B25" s="274" t="s">
        <v>3979</v>
      </c>
      <c r="C25" s="234" t="s">
        <v>3980</v>
      </c>
      <c r="D25" s="273"/>
      <c r="E25" s="231"/>
      <c r="F25" s="231"/>
      <c r="G25" s="231"/>
      <c r="H25" s="231"/>
      <c r="I25" s="231"/>
      <c r="J25" s="231"/>
      <c r="K25" s="218">
        <v>1</v>
      </c>
      <c r="L25" s="218">
        <v>100</v>
      </c>
      <c r="M25" s="231">
        <v>100</v>
      </c>
      <c r="N25" s="231"/>
      <c r="O25" s="231"/>
      <c r="P25" s="231"/>
      <c r="Q25" s="218"/>
      <c r="R25" s="231"/>
      <c r="S25" s="231"/>
      <c r="T25" s="231"/>
      <c r="U25" s="231"/>
      <c r="V25" s="218"/>
      <c r="W25" s="231"/>
      <c r="X25" s="231" t="s">
        <v>60</v>
      </c>
      <c r="Y25" s="218">
        <v>2</v>
      </c>
      <c r="Z25" s="218">
        <v>82.5</v>
      </c>
      <c r="AA25" s="225">
        <f t="shared" si="1"/>
        <v>165</v>
      </c>
      <c r="AB25" s="231" t="s">
        <v>20</v>
      </c>
      <c r="AC25" s="231" t="s">
        <v>3947</v>
      </c>
    </row>
    <row r="26" spans="1:29" ht="24" x14ac:dyDescent="0.25">
      <c r="A26" s="231">
        <v>23</v>
      </c>
      <c r="B26" s="274" t="s">
        <v>3981</v>
      </c>
      <c r="C26" s="234" t="s">
        <v>3982</v>
      </c>
      <c r="D26" s="273"/>
      <c r="E26" s="231"/>
      <c r="F26" s="231"/>
      <c r="G26" s="231"/>
      <c r="H26" s="231"/>
      <c r="I26" s="231"/>
      <c r="J26" s="231"/>
      <c r="K26" s="218">
        <v>1</v>
      </c>
      <c r="L26" s="218">
        <v>315</v>
      </c>
      <c r="M26" s="231">
        <v>315</v>
      </c>
      <c r="N26" s="231"/>
      <c r="O26" s="231"/>
      <c r="P26" s="231"/>
      <c r="Q26" s="218"/>
      <c r="R26" s="231"/>
      <c r="S26" s="231"/>
      <c r="T26" s="231"/>
      <c r="U26" s="231"/>
      <c r="V26" s="218"/>
      <c r="W26" s="231"/>
      <c r="X26" s="231" t="s">
        <v>60</v>
      </c>
      <c r="Y26" s="218">
        <v>1</v>
      </c>
      <c r="Z26" s="218">
        <v>125</v>
      </c>
      <c r="AA26" s="225">
        <f t="shared" si="1"/>
        <v>125</v>
      </c>
      <c r="AB26" s="231" t="s">
        <v>20</v>
      </c>
      <c r="AC26" s="231" t="s">
        <v>3947</v>
      </c>
    </row>
    <row r="27" spans="1:29" ht="24" x14ac:dyDescent="0.25">
      <c r="A27" s="231">
        <v>24</v>
      </c>
      <c r="B27" s="274" t="s">
        <v>3983</v>
      </c>
      <c r="C27" s="234" t="s">
        <v>3984</v>
      </c>
      <c r="D27" s="273"/>
      <c r="E27" s="231"/>
      <c r="F27" s="231"/>
      <c r="G27" s="231"/>
      <c r="H27" s="231"/>
      <c r="I27" s="231"/>
      <c r="J27" s="231"/>
      <c r="K27" s="218">
        <v>1</v>
      </c>
      <c r="L27" s="218">
        <v>315</v>
      </c>
      <c r="M27" s="231">
        <v>315</v>
      </c>
      <c r="N27" s="231"/>
      <c r="O27" s="231"/>
      <c r="P27" s="231"/>
      <c r="Q27" s="218"/>
      <c r="R27" s="231"/>
      <c r="S27" s="231"/>
      <c r="T27" s="231"/>
      <c r="U27" s="231"/>
      <c r="V27" s="218"/>
      <c r="W27" s="231"/>
      <c r="X27" s="231" t="s">
        <v>60</v>
      </c>
      <c r="Y27" s="218">
        <v>2</v>
      </c>
      <c r="Z27" s="275">
        <v>225</v>
      </c>
      <c r="AA27" s="225">
        <f t="shared" si="1"/>
        <v>450</v>
      </c>
      <c r="AB27" s="231" t="s">
        <v>20</v>
      </c>
      <c r="AC27" s="231" t="s">
        <v>3947</v>
      </c>
    </row>
    <row r="28" spans="1:29" x14ac:dyDescent="0.25">
      <c r="A28" s="231">
        <v>25</v>
      </c>
      <c r="B28" s="274"/>
      <c r="C28" s="234"/>
      <c r="D28" s="273"/>
      <c r="E28" s="231"/>
      <c r="F28" s="231"/>
      <c r="G28" s="231"/>
      <c r="H28" s="231"/>
      <c r="I28" s="231"/>
      <c r="J28" s="231"/>
      <c r="K28" s="218"/>
      <c r="L28" s="218"/>
      <c r="M28" s="231"/>
      <c r="N28" s="231"/>
      <c r="O28" s="231"/>
      <c r="P28" s="231"/>
      <c r="Q28" s="218"/>
      <c r="R28" s="231"/>
      <c r="S28" s="231"/>
      <c r="T28" s="231"/>
      <c r="U28" s="231"/>
      <c r="V28" s="218"/>
      <c r="W28" s="231"/>
      <c r="X28" s="231" t="s">
        <v>60</v>
      </c>
      <c r="Y28" s="218">
        <v>1</v>
      </c>
      <c r="Z28" s="275">
        <v>125</v>
      </c>
      <c r="AA28" s="225">
        <f t="shared" si="1"/>
        <v>125</v>
      </c>
      <c r="AB28" s="231" t="s">
        <v>20</v>
      </c>
      <c r="AC28" s="231" t="s">
        <v>3947</v>
      </c>
    </row>
    <row r="29" spans="1:29" ht="36" x14ac:dyDescent="0.25">
      <c r="A29" s="231">
        <v>26</v>
      </c>
      <c r="B29" s="274" t="s">
        <v>3985</v>
      </c>
      <c r="C29" s="234" t="s">
        <v>3986</v>
      </c>
      <c r="D29" s="273"/>
      <c r="E29" s="231"/>
      <c r="F29" s="231"/>
      <c r="G29" s="231"/>
      <c r="H29" s="231"/>
      <c r="I29" s="231"/>
      <c r="J29" s="231"/>
      <c r="K29" s="218">
        <v>1</v>
      </c>
      <c r="L29" s="218">
        <v>250</v>
      </c>
      <c r="M29" s="231">
        <v>250</v>
      </c>
      <c r="N29" s="231"/>
      <c r="O29" s="231"/>
      <c r="P29" s="231"/>
      <c r="Q29" s="218"/>
      <c r="R29" s="231"/>
      <c r="S29" s="231"/>
      <c r="T29" s="231"/>
      <c r="U29" s="231"/>
      <c r="V29" s="218"/>
      <c r="W29" s="231"/>
      <c r="X29" s="231" t="s">
        <v>60</v>
      </c>
      <c r="Y29" s="218">
        <v>1</v>
      </c>
      <c r="Z29" s="218">
        <v>250</v>
      </c>
      <c r="AA29" s="225">
        <f t="shared" si="1"/>
        <v>250</v>
      </c>
      <c r="AB29" s="231" t="s">
        <v>20</v>
      </c>
      <c r="AC29" s="231" t="s">
        <v>3947</v>
      </c>
    </row>
    <row r="30" spans="1:29" ht="36" x14ac:dyDescent="0.25">
      <c r="A30" s="231">
        <v>27</v>
      </c>
      <c r="B30" s="274" t="s">
        <v>3987</v>
      </c>
      <c r="C30" s="234" t="s">
        <v>3988</v>
      </c>
      <c r="D30" s="273"/>
      <c r="E30" s="231"/>
      <c r="F30" s="231"/>
      <c r="G30" s="231"/>
      <c r="H30" s="231"/>
      <c r="I30" s="231"/>
      <c r="J30" s="231"/>
      <c r="K30" s="218">
        <v>1</v>
      </c>
      <c r="L30" s="218">
        <v>250</v>
      </c>
      <c r="M30" s="231">
        <v>250</v>
      </c>
      <c r="N30" s="231"/>
      <c r="O30" s="231"/>
      <c r="P30" s="231"/>
      <c r="Q30" s="218"/>
      <c r="R30" s="231"/>
      <c r="S30" s="231"/>
      <c r="T30" s="231"/>
      <c r="U30" s="231"/>
      <c r="V30" s="218">
        <v>1</v>
      </c>
      <c r="W30" s="231"/>
      <c r="X30" s="231"/>
      <c r="Y30" s="218"/>
      <c r="Z30" s="218"/>
      <c r="AA30" s="225"/>
      <c r="AB30" s="231" t="s">
        <v>20</v>
      </c>
      <c r="AC30" s="231" t="s">
        <v>3947</v>
      </c>
    </row>
    <row r="31" spans="1:29" ht="24" x14ac:dyDescent="0.25">
      <c r="A31" s="231">
        <v>28</v>
      </c>
      <c r="B31" s="274" t="s">
        <v>3989</v>
      </c>
      <c r="C31" s="234" t="s">
        <v>3990</v>
      </c>
      <c r="D31" s="273"/>
      <c r="E31" s="231"/>
      <c r="F31" s="231"/>
      <c r="G31" s="231"/>
      <c r="H31" s="231"/>
      <c r="I31" s="231"/>
      <c r="J31" s="231"/>
      <c r="K31" s="218">
        <v>1</v>
      </c>
      <c r="L31" s="218">
        <v>160</v>
      </c>
      <c r="M31" s="231">
        <v>160</v>
      </c>
      <c r="N31" s="231"/>
      <c r="O31" s="231"/>
      <c r="P31" s="231"/>
      <c r="Q31" s="218"/>
      <c r="R31" s="231"/>
      <c r="S31" s="231"/>
      <c r="T31" s="231"/>
      <c r="U31" s="231"/>
      <c r="V31" s="218"/>
      <c r="W31" s="231"/>
      <c r="X31" s="231" t="s">
        <v>60</v>
      </c>
      <c r="Y31" s="218">
        <v>1</v>
      </c>
      <c r="Z31" s="218">
        <v>125</v>
      </c>
      <c r="AA31" s="225">
        <f t="shared" si="1"/>
        <v>125</v>
      </c>
      <c r="AB31" s="231" t="s">
        <v>20</v>
      </c>
      <c r="AC31" s="231" t="s">
        <v>3947</v>
      </c>
    </row>
    <row r="32" spans="1:29" ht="36" x14ac:dyDescent="0.25">
      <c r="A32" s="231">
        <v>29</v>
      </c>
      <c r="B32" s="274" t="s">
        <v>3991</v>
      </c>
      <c r="C32" s="234" t="s">
        <v>3992</v>
      </c>
      <c r="D32" s="273"/>
      <c r="E32" s="231"/>
      <c r="F32" s="231"/>
      <c r="G32" s="231"/>
      <c r="H32" s="231"/>
      <c r="I32" s="231"/>
      <c r="J32" s="231"/>
      <c r="K32" s="218">
        <v>1</v>
      </c>
      <c r="L32" s="218">
        <v>100</v>
      </c>
      <c r="M32" s="231">
        <v>100</v>
      </c>
      <c r="N32" s="231"/>
      <c r="O32" s="231"/>
      <c r="P32" s="231"/>
      <c r="Q32" s="218"/>
      <c r="R32" s="231"/>
      <c r="S32" s="231"/>
      <c r="T32" s="231"/>
      <c r="U32" s="231"/>
      <c r="V32" s="218">
        <v>1</v>
      </c>
      <c r="W32" s="231"/>
      <c r="X32" s="231" t="s">
        <v>60</v>
      </c>
      <c r="Y32" s="218">
        <v>1</v>
      </c>
      <c r="Z32" s="218">
        <v>62.5</v>
      </c>
      <c r="AA32" s="225">
        <f t="shared" si="1"/>
        <v>62.5</v>
      </c>
      <c r="AB32" s="231" t="s">
        <v>20</v>
      </c>
      <c r="AC32" s="231" t="s">
        <v>3947</v>
      </c>
    </row>
    <row r="33" spans="1:29" ht="36" x14ac:dyDescent="0.25">
      <c r="A33" s="231">
        <v>30</v>
      </c>
      <c r="B33" s="274" t="s">
        <v>3993</v>
      </c>
      <c r="C33" s="234" t="s">
        <v>3994</v>
      </c>
      <c r="D33" s="273"/>
      <c r="E33" s="231"/>
      <c r="F33" s="231"/>
      <c r="G33" s="231"/>
      <c r="H33" s="231"/>
      <c r="I33" s="231"/>
      <c r="J33" s="231"/>
      <c r="K33" s="218">
        <v>1</v>
      </c>
      <c r="L33" s="218">
        <v>100</v>
      </c>
      <c r="M33" s="231">
        <v>100</v>
      </c>
      <c r="N33" s="231"/>
      <c r="O33" s="231"/>
      <c r="P33" s="231"/>
      <c r="Q33" s="218"/>
      <c r="R33" s="231"/>
      <c r="S33" s="231"/>
      <c r="T33" s="231"/>
      <c r="U33" s="231"/>
      <c r="V33" s="218"/>
      <c r="W33" s="231"/>
      <c r="X33" s="231" t="s">
        <v>60</v>
      </c>
      <c r="Y33" s="218">
        <v>1</v>
      </c>
      <c r="Z33" s="218">
        <v>40</v>
      </c>
      <c r="AA33" s="225">
        <f t="shared" si="1"/>
        <v>40</v>
      </c>
      <c r="AB33" s="231" t="s">
        <v>20</v>
      </c>
      <c r="AC33" s="231" t="s">
        <v>3947</v>
      </c>
    </row>
    <row r="34" spans="1:29" ht="24" x14ac:dyDescent="0.25">
      <c r="A34" s="231">
        <v>31</v>
      </c>
      <c r="B34" s="274" t="s">
        <v>3995</v>
      </c>
      <c r="C34" s="234" t="s">
        <v>3996</v>
      </c>
      <c r="D34" s="273"/>
      <c r="E34" s="231"/>
      <c r="F34" s="231"/>
      <c r="G34" s="231"/>
      <c r="H34" s="231"/>
      <c r="I34" s="231"/>
      <c r="J34" s="231"/>
      <c r="K34" s="218">
        <v>1</v>
      </c>
      <c r="L34" s="218">
        <v>250</v>
      </c>
      <c r="M34" s="231">
        <v>250</v>
      </c>
      <c r="N34" s="231"/>
      <c r="O34" s="231"/>
      <c r="P34" s="231"/>
      <c r="Q34" s="218"/>
      <c r="R34" s="231"/>
      <c r="S34" s="231"/>
      <c r="T34" s="231"/>
      <c r="U34" s="231"/>
      <c r="V34" s="218"/>
      <c r="W34" s="231"/>
      <c r="X34" s="231" t="s">
        <v>60</v>
      </c>
      <c r="Y34" s="218">
        <v>2</v>
      </c>
      <c r="Z34" s="218">
        <v>125</v>
      </c>
      <c r="AA34" s="225">
        <f t="shared" si="1"/>
        <v>250</v>
      </c>
      <c r="AB34" s="231" t="s">
        <v>20</v>
      </c>
      <c r="AC34" s="231" t="s">
        <v>3947</v>
      </c>
    </row>
    <row r="35" spans="1:29" ht="24" x14ac:dyDescent="0.25">
      <c r="A35" s="231">
        <v>32</v>
      </c>
      <c r="B35" s="274" t="s">
        <v>3997</v>
      </c>
      <c r="C35" s="234" t="s">
        <v>3998</v>
      </c>
      <c r="D35" s="273"/>
      <c r="E35" s="231"/>
      <c r="F35" s="231"/>
      <c r="G35" s="231"/>
      <c r="H35" s="231"/>
      <c r="I35" s="231"/>
      <c r="J35" s="231"/>
      <c r="K35" s="218">
        <v>1</v>
      </c>
      <c r="L35" s="218">
        <v>100</v>
      </c>
      <c r="M35" s="231">
        <v>100</v>
      </c>
      <c r="N35" s="231"/>
      <c r="O35" s="231"/>
      <c r="P35" s="231"/>
      <c r="Q35" s="218"/>
      <c r="R35" s="231"/>
      <c r="S35" s="231"/>
      <c r="T35" s="231"/>
      <c r="U35" s="231"/>
      <c r="V35" s="218">
        <v>1</v>
      </c>
      <c r="W35" s="231"/>
      <c r="X35" s="231"/>
      <c r="Y35" s="218"/>
      <c r="Z35" s="218"/>
      <c r="AA35" s="225"/>
      <c r="AB35" s="231" t="s">
        <v>20</v>
      </c>
      <c r="AC35" s="231" t="s">
        <v>3947</v>
      </c>
    </row>
    <row r="36" spans="1:29" ht="36" x14ac:dyDescent="0.25">
      <c r="A36" s="231">
        <v>33</v>
      </c>
      <c r="B36" s="274" t="s">
        <v>3999</v>
      </c>
      <c r="C36" s="234" t="s">
        <v>4000</v>
      </c>
      <c r="D36" s="273"/>
      <c r="E36" s="231"/>
      <c r="F36" s="231"/>
      <c r="G36" s="231"/>
      <c r="H36" s="231"/>
      <c r="I36" s="231"/>
      <c r="J36" s="231"/>
      <c r="K36" s="218">
        <v>1</v>
      </c>
      <c r="L36" s="218">
        <v>250</v>
      </c>
      <c r="M36" s="231">
        <v>250</v>
      </c>
      <c r="N36" s="231"/>
      <c r="O36" s="231"/>
      <c r="P36" s="231"/>
      <c r="Q36" s="218"/>
      <c r="R36" s="231"/>
      <c r="S36" s="231"/>
      <c r="T36" s="231"/>
      <c r="U36" s="231"/>
      <c r="V36" s="218"/>
      <c r="W36" s="231"/>
      <c r="X36" s="231" t="s">
        <v>60</v>
      </c>
      <c r="Y36" s="218">
        <v>1</v>
      </c>
      <c r="Z36" s="218">
        <v>160</v>
      </c>
      <c r="AA36" s="225">
        <f t="shared" si="1"/>
        <v>160</v>
      </c>
      <c r="AB36" s="231" t="s">
        <v>20</v>
      </c>
      <c r="AC36" s="231" t="s">
        <v>3947</v>
      </c>
    </row>
    <row r="37" spans="1:29" x14ac:dyDescent="0.25">
      <c r="A37" s="231">
        <v>34</v>
      </c>
      <c r="B37" s="274"/>
      <c r="C37" s="234"/>
      <c r="D37" s="273"/>
      <c r="E37" s="231"/>
      <c r="F37" s="231"/>
      <c r="G37" s="231"/>
      <c r="H37" s="231"/>
      <c r="I37" s="231"/>
      <c r="J37" s="231"/>
      <c r="K37" s="218"/>
      <c r="L37" s="218"/>
      <c r="M37" s="231"/>
      <c r="N37" s="231"/>
      <c r="O37" s="231"/>
      <c r="P37" s="231"/>
      <c r="Q37" s="218"/>
      <c r="R37" s="231"/>
      <c r="S37" s="231"/>
      <c r="T37" s="231"/>
      <c r="U37" s="231"/>
      <c r="V37" s="218"/>
      <c r="W37" s="231"/>
      <c r="X37" s="231" t="s">
        <v>60</v>
      </c>
      <c r="Y37" s="218">
        <v>1</v>
      </c>
      <c r="Z37" s="218">
        <v>62.5</v>
      </c>
      <c r="AA37" s="225">
        <f t="shared" si="1"/>
        <v>62.5</v>
      </c>
      <c r="AB37" s="231" t="s">
        <v>20</v>
      </c>
      <c r="AC37" s="231" t="s">
        <v>3947</v>
      </c>
    </row>
    <row r="38" spans="1:29" ht="24" x14ac:dyDescent="0.25">
      <c r="A38" s="231">
        <v>35</v>
      </c>
      <c r="B38" s="274" t="s">
        <v>4001</v>
      </c>
      <c r="C38" s="234" t="s">
        <v>4002</v>
      </c>
      <c r="D38" s="273"/>
      <c r="E38" s="231"/>
      <c r="F38" s="231"/>
      <c r="G38" s="231"/>
      <c r="H38" s="231"/>
      <c r="I38" s="231"/>
      <c r="J38" s="231"/>
      <c r="K38" s="218">
        <v>1</v>
      </c>
      <c r="L38" s="218">
        <v>250</v>
      </c>
      <c r="M38" s="231">
        <v>250</v>
      </c>
      <c r="N38" s="231"/>
      <c r="O38" s="231"/>
      <c r="P38" s="231"/>
      <c r="Q38" s="218"/>
      <c r="R38" s="231"/>
      <c r="S38" s="231"/>
      <c r="T38" s="231"/>
      <c r="U38" s="231"/>
      <c r="V38" s="218"/>
      <c r="W38" s="231"/>
      <c r="X38" s="231" t="s">
        <v>60</v>
      </c>
      <c r="Y38" s="218">
        <v>1</v>
      </c>
      <c r="Z38" s="218">
        <v>125</v>
      </c>
      <c r="AA38" s="225">
        <f t="shared" si="1"/>
        <v>125</v>
      </c>
      <c r="AB38" s="231" t="s">
        <v>20</v>
      </c>
      <c r="AC38" s="231" t="s">
        <v>3947</v>
      </c>
    </row>
    <row r="39" spans="1:29" ht="24" x14ac:dyDescent="0.25">
      <c r="A39" s="231">
        <v>36</v>
      </c>
      <c r="B39" s="274" t="s">
        <v>4003</v>
      </c>
      <c r="C39" s="234" t="s">
        <v>4004</v>
      </c>
      <c r="D39" s="273"/>
      <c r="E39" s="231"/>
      <c r="F39" s="231"/>
      <c r="G39" s="231"/>
      <c r="H39" s="231"/>
      <c r="I39" s="231"/>
      <c r="J39" s="231"/>
      <c r="K39" s="218">
        <v>1</v>
      </c>
      <c r="L39" s="218">
        <v>160</v>
      </c>
      <c r="M39" s="231">
        <v>160</v>
      </c>
      <c r="N39" s="231"/>
      <c r="O39" s="231"/>
      <c r="P39" s="231"/>
      <c r="Q39" s="218"/>
      <c r="R39" s="231"/>
      <c r="S39" s="231"/>
      <c r="T39" s="231"/>
      <c r="U39" s="231"/>
      <c r="V39" s="218"/>
      <c r="W39" s="231"/>
      <c r="X39" s="231" t="s">
        <v>60</v>
      </c>
      <c r="Y39" s="218">
        <v>1</v>
      </c>
      <c r="Z39" s="218">
        <v>82.5</v>
      </c>
      <c r="AA39" s="225">
        <f t="shared" si="1"/>
        <v>82.5</v>
      </c>
      <c r="AB39" s="231" t="s">
        <v>20</v>
      </c>
      <c r="AC39" s="231" t="s">
        <v>3947</v>
      </c>
    </row>
    <row r="40" spans="1:29" ht="24" x14ac:dyDescent="0.25">
      <c r="A40" s="231">
        <v>37</v>
      </c>
      <c r="B40" s="274" t="s">
        <v>4005</v>
      </c>
      <c r="C40" s="234" t="s">
        <v>4006</v>
      </c>
      <c r="D40" s="273"/>
      <c r="E40" s="231"/>
      <c r="F40" s="231"/>
      <c r="G40" s="231"/>
      <c r="H40" s="231"/>
      <c r="I40" s="231"/>
      <c r="J40" s="231"/>
      <c r="K40" s="218">
        <v>1</v>
      </c>
      <c r="L40" s="218">
        <v>315</v>
      </c>
      <c r="M40" s="231">
        <v>315</v>
      </c>
      <c r="N40" s="231"/>
      <c r="O40" s="231"/>
      <c r="P40" s="231"/>
      <c r="Q40" s="218"/>
      <c r="R40" s="231"/>
      <c r="S40" s="231"/>
      <c r="T40" s="231"/>
      <c r="U40" s="231"/>
      <c r="V40" s="218"/>
      <c r="W40" s="231"/>
      <c r="X40" s="231"/>
      <c r="Y40" s="218"/>
      <c r="Z40" s="218"/>
      <c r="AA40" s="225"/>
      <c r="AB40" s="231" t="s">
        <v>20</v>
      </c>
      <c r="AC40" s="231" t="s">
        <v>3947</v>
      </c>
    </row>
    <row r="41" spans="1:29" ht="36" x14ac:dyDescent="0.25">
      <c r="A41" s="231">
        <v>38</v>
      </c>
      <c r="B41" s="274" t="s">
        <v>4007</v>
      </c>
      <c r="C41" s="234" t="s">
        <v>4008</v>
      </c>
      <c r="D41" s="273"/>
      <c r="E41" s="231"/>
      <c r="F41" s="231"/>
      <c r="G41" s="231"/>
      <c r="H41" s="231"/>
      <c r="I41" s="231"/>
      <c r="J41" s="231"/>
      <c r="K41" s="218">
        <v>1</v>
      </c>
      <c r="L41" s="218">
        <v>125</v>
      </c>
      <c r="M41" s="231">
        <v>125</v>
      </c>
      <c r="N41" s="231"/>
      <c r="O41" s="231"/>
      <c r="P41" s="231"/>
      <c r="Q41" s="218"/>
      <c r="R41" s="231"/>
      <c r="S41" s="231"/>
      <c r="T41" s="231"/>
      <c r="U41" s="231"/>
      <c r="V41" s="218"/>
      <c r="W41" s="231"/>
      <c r="X41" s="231" t="s">
        <v>60</v>
      </c>
      <c r="Y41" s="218">
        <v>2</v>
      </c>
      <c r="Z41" s="218">
        <v>140</v>
      </c>
      <c r="AA41" s="225">
        <f t="shared" si="1"/>
        <v>280</v>
      </c>
      <c r="AB41" s="231" t="s">
        <v>20</v>
      </c>
      <c r="AC41" s="231" t="s">
        <v>3947</v>
      </c>
    </row>
    <row r="42" spans="1:29" ht="36" x14ac:dyDescent="0.25">
      <c r="A42" s="231">
        <v>39</v>
      </c>
      <c r="B42" s="274" t="s">
        <v>4009</v>
      </c>
      <c r="C42" s="234" t="s">
        <v>4010</v>
      </c>
      <c r="D42" s="273"/>
      <c r="E42" s="231"/>
      <c r="F42" s="231"/>
      <c r="G42" s="231"/>
      <c r="H42" s="231"/>
      <c r="I42" s="231"/>
      <c r="J42" s="231"/>
      <c r="K42" s="218">
        <v>1</v>
      </c>
      <c r="L42" s="218">
        <v>250</v>
      </c>
      <c r="M42" s="231">
        <v>250</v>
      </c>
      <c r="N42" s="231"/>
      <c r="O42" s="231"/>
      <c r="P42" s="231"/>
      <c r="Q42" s="218"/>
      <c r="R42" s="231"/>
      <c r="S42" s="231"/>
      <c r="T42" s="231"/>
      <c r="U42" s="231"/>
      <c r="V42" s="218"/>
      <c r="W42" s="231"/>
      <c r="X42" s="231"/>
      <c r="Y42" s="218"/>
      <c r="Z42" s="218"/>
      <c r="AA42" s="225"/>
      <c r="AB42" s="231" t="s">
        <v>20</v>
      </c>
      <c r="AC42" s="231" t="s">
        <v>3947</v>
      </c>
    </row>
    <row r="43" spans="1:29" ht="36" x14ac:dyDescent="0.25">
      <c r="A43" s="231">
        <v>40</v>
      </c>
      <c r="B43" s="274" t="s">
        <v>4011</v>
      </c>
      <c r="C43" s="234" t="s">
        <v>4012</v>
      </c>
      <c r="D43" s="273"/>
      <c r="E43" s="231"/>
      <c r="F43" s="231"/>
      <c r="G43" s="231"/>
      <c r="H43" s="231"/>
      <c r="I43" s="231"/>
      <c r="J43" s="231"/>
      <c r="K43" s="218">
        <v>1</v>
      </c>
      <c r="L43" s="218">
        <v>200</v>
      </c>
      <c r="M43" s="231">
        <v>200</v>
      </c>
      <c r="N43" s="231"/>
      <c r="O43" s="231"/>
      <c r="P43" s="231"/>
      <c r="Q43" s="218"/>
      <c r="R43" s="231"/>
      <c r="S43" s="231"/>
      <c r="T43" s="231"/>
      <c r="U43" s="231"/>
      <c r="V43" s="218">
        <v>1</v>
      </c>
      <c r="W43" s="231"/>
      <c r="X43" s="231" t="s">
        <v>60</v>
      </c>
      <c r="Y43" s="218">
        <v>1</v>
      </c>
      <c r="Z43" s="218">
        <v>180</v>
      </c>
      <c r="AA43" s="225">
        <f t="shared" si="1"/>
        <v>180</v>
      </c>
      <c r="AB43" s="231" t="s">
        <v>20</v>
      </c>
      <c r="AC43" s="231" t="s">
        <v>3947</v>
      </c>
    </row>
    <row r="44" spans="1:29" ht="24" x14ac:dyDescent="0.25">
      <c r="A44" s="231">
        <v>41</v>
      </c>
      <c r="B44" s="274" t="s">
        <v>4013</v>
      </c>
      <c r="C44" s="234" t="s">
        <v>4014</v>
      </c>
      <c r="D44" s="273"/>
      <c r="E44" s="231"/>
      <c r="F44" s="231"/>
      <c r="G44" s="231"/>
      <c r="H44" s="231"/>
      <c r="I44" s="231"/>
      <c r="J44" s="231"/>
      <c r="K44" s="218">
        <v>1</v>
      </c>
      <c r="L44" s="218">
        <v>25</v>
      </c>
      <c r="M44" s="231">
        <v>25</v>
      </c>
      <c r="N44" s="231"/>
      <c r="O44" s="231"/>
      <c r="P44" s="231"/>
      <c r="Q44" s="218"/>
      <c r="R44" s="231"/>
      <c r="S44" s="231"/>
      <c r="T44" s="231"/>
      <c r="U44" s="231"/>
      <c r="V44" s="218"/>
      <c r="W44" s="231"/>
      <c r="X44" s="231" t="s">
        <v>60</v>
      </c>
      <c r="Y44" s="218">
        <v>1</v>
      </c>
      <c r="Z44" s="218">
        <v>30</v>
      </c>
      <c r="AA44" s="225">
        <f t="shared" si="1"/>
        <v>30</v>
      </c>
      <c r="AB44" s="231" t="s">
        <v>20</v>
      </c>
      <c r="AC44" s="231" t="s">
        <v>3947</v>
      </c>
    </row>
    <row r="45" spans="1:29" ht="24" x14ac:dyDescent="0.25">
      <c r="A45" s="231">
        <v>42</v>
      </c>
      <c r="B45" s="274" t="s">
        <v>4015</v>
      </c>
      <c r="C45" s="234" t="s">
        <v>4016</v>
      </c>
      <c r="D45" s="273"/>
      <c r="E45" s="231"/>
      <c r="F45" s="231"/>
      <c r="G45" s="231"/>
      <c r="H45" s="231"/>
      <c r="I45" s="231"/>
      <c r="J45" s="231"/>
      <c r="K45" s="218">
        <v>1</v>
      </c>
      <c r="L45" s="218">
        <v>100</v>
      </c>
      <c r="M45" s="231">
        <v>100</v>
      </c>
      <c r="N45" s="231"/>
      <c r="O45" s="231"/>
      <c r="P45" s="231"/>
      <c r="Q45" s="218"/>
      <c r="R45" s="231"/>
      <c r="S45" s="231"/>
      <c r="T45" s="231"/>
      <c r="U45" s="231"/>
      <c r="V45" s="218"/>
      <c r="W45" s="231"/>
      <c r="X45" s="231" t="s">
        <v>60</v>
      </c>
      <c r="Y45" s="218">
        <v>1</v>
      </c>
      <c r="Z45" s="218">
        <v>62.5</v>
      </c>
      <c r="AA45" s="225">
        <f t="shared" si="1"/>
        <v>62.5</v>
      </c>
      <c r="AB45" s="231" t="s">
        <v>20</v>
      </c>
      <c r="AC45" s="231" t="s">
        <v>3947</v>
      </c>
    </row>
    <row r="46" spans="1:29" x14ac:dyDescent="0.25">
      <c r="A46" s="231">
        <v>43</v>
      </c>
      <c r="B46" s="274"/>
      <c r="C46" s="234"/>
      <c r="D46" s="273"/>
      <c r="E46" s="231"/>
      <c r="F46" s="231"/>
      <c r="G46" s="231"/>
      <c r="H46" s="231"/>
      <c r="I46" s="231"/>
      <c r="J46" s="231"/>
      <c r="K46" s="218"/>
      <c r="L46" s="218"/>
      <c r="M46" s="231"/>
      <c r="N46" s="231"/>
      <c r="O46" s="231"/>
      <c r="P46" s="231"/>
      <c r="Q46" s="218"/>
      <c r="R46" s="231"/>
      <c r="S46" s="231"/>
      <c r="T46" s="231"/>
      <c r="U46" s="231"/>
      <c r="V46" s="218"/>
      <c r="W46" s="231"/>
      <c r="X46" s="231" t="s">
        <v>60</v>
      </c>
      <c r="Y46" s="218">
        <v>1</v>
      </c>
      <c r="Z46" s="218">
        <v>30</v>
      </c>
      <c r="AA46" s="225">
        <f t="shared" si="1"/>
        <v>30</v>
      </c>
      <c r="AB46" s="231" t="s">
        <v>20</v>
      </c>
      <c r="AC46" s="231" t="s">
        <v>3947</v>
      </c>
    </row>
    <row r="47" spans="1:29" ht="36" x14ac:dyDescent="0.25">
      <c r="A47" s="231">
        <v>44</v>
      </c>
      <c r="B47" s="274" t="s">
        <v>4017</v>
      </c>
      <c r="C47" s="234" t="s">
        <v>4018</v>
      </c>
      <c r="D47" s="273"/>
      <c r="E47" s="231"/>
      <c r="F47" s="231"/>
      <c r="G47" s="231"/>
      <c r="H47" s="231"/>
      <c r="I47" s="231"/>
      <c r="J47" s="231"/>
      <c r="K47" s="218">
        <v>1</v>
      </c>
      <c r="L47" s="218">
        <v>100</v>
      </c>
      <c r="M47" s="231">
        <v>100</v>
      </c>
      <c r="N47" s="231"/>
      <c r="O47" s="231"/>
      <c r="P47" s="231"/>
      <c r="Q47" s="218"/>
      <c r="R47" s="231"/>
      <c r="S47" s="231"/>
      <c r="T47" s="231"/>
      <c r="U47" s="231"/>
      <c r="V47" s="218"/>
      <c r="W47" s="231"/>
      <c r="X47" s="231"/>
      <c r="Y47" s="218"/>
      <c r="Z47" s="218"/>
      <c r="AA47" s="225"/>
      <c r="AB47" s="231" t="s">
        <v>20</v>
      </c>
      <c r="AC47" s="231" t="s">
        <v>3947</v>
      </c>
    </row>
    <row r="48" spans="1:29" ht="36" x14ac:dyDescent="0.25">
      <c r="A48" s="231">
        <v>45</v>
      </c>
      <c r="B48" s="274" t="s">
        <v>4019</v>
      </c>
      <c r="C48" s="234" t="s">
        <v>4020</v>
      </c>
      <c r="D48" s="273"/>
      <c r="E48" s="231"/>
      <c r="F48" s="231"/>
      <c r="G48" s="231"/>
      <c r="H48" s="231"/>
      <c r="I48" s="231"/>
      <c r="J48" s="231"/>
      <c r="K48" s="218">
        <v>1</v>
      </c>
      <c r="L48" s="218">
        <v>250</v>
      </c>
      <c r="M48" s="231">
        <v>250</v>
      </c>
      <c r="N48" s="231"/>
      <c r="O48" s="231"/>
      <c r="P48" s="231"/>
      <c r="Q48" s="218"/>
      <c r="R48" s="231"/>
      <c r="S48" s="231"/>
      <c r="T48" s="231"/>
      <c r="U48" s="231"/>
      <c r="V48" s="218"/>
      <c r="W48" s="231"/>
      <c r="X48" s="231" t="s">
        <v>60</v>
      </c>
      <c r="Y48" s="218">
        <v>1</v>
      </c>
      <c r="Z48" s="218">
        <v>62.5</v>
      </c>
      <c r="AA48" s="225">
        <f t="shared" si="1"/>
        <v>62.5</v>
      </c>
      <c r="AB48" s="231" t="s">
        <v>20</v>
      </c>
      <c r="AC48" s="231" t="s">
        <v>3947</v>
      </c>
    </row>
    <row r="49" spans="1:29" ht="36" x14ac:dyDescent="0.25">
      <c r="A49" s="231">
        <v>46</v>
      </c>
      <c r="B49" s="274" t="s">
        <v>4021</v>
      </c>
      <c r="C49" s="234" t="s">
        <v>4022</v>
      </c>
      <c r="D49" s="273"/>
      <c r="E49" s="231"/>
      <c r="F49" s="231"/>
      <c r="G49" s="231"/>
      <c r="H49" s="231"/>
      <c r="I49" s="231"/>
      <c r="J49" s="231"/>
      <c r="K49" s="218">
        <v>1</v>
      </c>
      <c r="L49" s="218">
        <v>63</v>
      </c>
      <c r="M49" s="231">
        <v>63</v>
      </c>
      <c r="N49" s="231"/>
      <c r="O49" s="231"/>
      <c r="P49" s="231"/>
      <c r="Q49" s="218"/>
      <c r="R49" s="231"/>
      <c r="S49" s="231"/>
      <c r="T49" s="231">
        <v>1</v>
      </c>
      <c r="U49" s="231"/>
      <c r="V49" s="218"/>
      <c r="W49" s="231"/>
      <c r="X49" s="231" t="s">
        <v>60</v>
      </c>
      <c r="Y49" s="218">
        <v>1</v>
      </c>
      <c r="Z49" s="218">
        <v>15</v>
      </c>
      <c r="AA49" s="225">
        <f t="shared" si="1"/>
        <v>15</v>
      </c>
      <c r="AB49" s="231" t="s">
        <v>20</v>
      </c>
      <c r="AC49" s="231" t="s">
        <v>3947</v>
      </c>
    </row>
    <row r="50" spans="1:29" ht="36" x14ac:dyDescent="0.25">
      <c r="A50" s="231">
        <v>47</v>
      </c>
      <c r="B50" s="274" t="s">
        <v>4023</v>
      </c>
      <c r="C50" s="234" t="s">
        <v>4024</v>
      </c>
      <c r="D50" s="273"/>
      <c r="E50" s="231"/>
      <c r="F50" s="231"/>
      <c r="G50" s="231"/>
      <c r="H50" s="231"/>
      <c r="I50" s="231"/>
      <c r="J50" s="231"/>
      <c r="K50" s="218">
        <v>1</v>
      </c>
      <c r="L50" s="218">
        <v>100</v>
      </c>
      <c r="M50" s="231">
        <v>100</v>
      </c>
      <c r="N50" s="231"/>
      <c r="O50" s="231"/>
      <c r="P50" s="231"/>
      <c r="Q50" s="218"/>
      <c r="R50" s="231"/>
      <c r="S50" s="231"/>
      <c r="T50" s="231"/>
      <c r="U50" s="231"/>
      <c r="V50" s="218"/>
      <c r="W50" s="231"/>
      <c r="X50" s="231" t="s">
        <v>60</v>
      </c>
      <c r="Y50" s="218">
        <v>1</v>
      </c>
      <c r="Z50" s="218">
        <v>82.5</v>
      </c>
      <c r="AA50" s="225">
        <f t="shared" si="1"/>
        <v>82.5</v>
      </c>
      <c r="AB50" s="231" t="s">
        <v>20</v>
      </c>
      <c r="AC50" s="231" t="s">
        <v>3947</v>
      </c>
    </row>
    <row r="51" spans="1:29" ht="36" x14ac:dyDescent="0.25">
      <c r="A51" s="231">
        <v>48</v>
      </c>
      <c r="B51" s="274" t="s">
        <v>4025</v>
      </c>
      <c r="C51" s="234" t="s">
        <v>4026</v>
      </c>
      <c r="D51" s="273"/>
      <c r="E51" s="231"/>
      <c r="F51" s="231"/>
      <c r="G51" s="231"/>
      <c r="H51" s="231"/>
      <c r="I51" s="231"/>
      <c r="J51" s="231"/>
      <c r="K51" s="218">
        <v>1</v>
      </c>
      <c r="L51" s="218">
        <v>200</v>
      </c>
      <c r="M51" s="231">
        <v>200</v>
      </c>
      <c r="N51" s="231"/>
      <c r="O51" s="231"/>
      <c r="P51" s="231"/>
      <c r="Q51" s="218"/>
      <c r="R51" s="231"/>
      <c r="S51" s="231"/>
      <c r="T51" s="231"/>
      <c r="U51" s="231"/>
      <c r="V51" s="218"/>
      <c r="W51" s="231"/>
      <c r="X51" s="231" t="s">
        <v>60</v>
      </c>
      <c r="Y51" s="218">
        <v>1</v>
      </c>
      <c r="Z51" s="218">
        <v>180</v>
      </c>
      <c r="AA51" s="225">
        <f t="shared" si="1"/>
        <v>180</v>
      </c>
      <c r="AB51" s="231" t="s">
        <v>20</v>
      </c>
      <c r="AC51" s="231" t="s">
        <v>3947</v>
      </c>
    </row>
    <row r="52" spans="1:29" ht="36" x14ac:dyDescent="0.25">
      <c r="A52" s="231">
        <v>49</v>
      </c>
      <c r="B52" s="274" t="s">
        <v>4027</v>
      </c>
      <c r="C52" s="234" t="s">
        <v>4028</v>
      </c>
      <c r="D52" s="273"/>
      <c r="E52" s="231"/>
      <c r="F52" s="231"/>
      <c r="G52" s="231"/>
      <c r="H52" s="231"/>
      <c r="I52" s="231"/>
      <c r="J52" s="231"/>
      <c r="K52" s="218">
        <v>1</v>
      </c>
      <c r="L52" s="218">
        <v>160</v>
      </c>
      <c r="M52" s="231">
        <v>160</v>
      </c>
      <c r="N52" s="231"/>
      <c r="O52" s="231"/>
      <c r="P52" s="231"/>
      <c r="Q52" s="218"/>
      <c r="R52" s="231"/>
      <c r="S52" s="231"/>
      <c r="T52" s="231"/>
      <c r="U52" s="231"/>
      <c r="V52" s="218"/>
      <c r="W52" s="231"/>
      <c r="X52" s="231" t="s">
        <v>60</v>
      </c>
      <c r="Y52" s="218">
        <v>1</v>
      </c>
      <c r="Z52" s="218">
        <v>82.5</v>
      </c>
      <c r="AA52" s="225">
        <f t="shared" si="1"/>
        <v>82.5</v>
      </c>
      <c r="AB52" s="231" t="s">
        <v>20</v>
      </c>
      <c r="AC52" s="231" t="s">
        <v>3947</v>
      </c>
    </row>
    <row r="53" spans="1:29" ht="36" x14ac:dyDescent="0.25">
      <c r="A53" s="231">
        <v>50</v>
      </c>
      <c r="B53" s="274" t="s">
        <v>4029</v>
      </c>
      <c r="C53" s="234" t="s">
        <v>4030</v>
      </c>
      <c r="D53" s="273"/>
      <c r="E53" s="231"/>
      <c r="F53" s="231"/>
      <c r="G53" s="231"/>
      <c r="H53" s="231"/>
      <c r="I53" s="231"/>
      <c r="J53" s="231"/>
      <c r="K53" s="218">
        <v>1</v>
      </c>
      <c r="L53" s="218">
        <v>150</v>
      </c>
      <c r="M53" s="231">
        <v>150</v>
      </c>
      <c r="N53" s="231"/>
      <c r="O53" s="231"/>
      <c r="P53" s="231"/>
      <c r="Q53" s="218"/>
      <c r="R53" s="231"/>
      <c r="S53" s="231"/>
      <c r="T53" s="231"/>
      <c r="U53" s="231"/>
      <c r="V53" s="218">
        <v>1</v>
      </c>
      <c r="W53" s="231"/>
      <c r="X53" s="231"/>
      <c r="Y53" s="218"/>
      <c r="Z53" s="218"/>
      <c r="AA53" s="225"/>
      <c r="AB53" s="231" t="s">
        <v>20</v>
      </c>
      <c r="AC53" s="231" t="s">
        <v>3947</v>
      </c>
    </row>
    <row r="54" spans="1:29" ht="24" x14ac:dyDescent="0.25">
      <c r="A54" s="231">
        <v>51</v>
      </c>
      <c r="B54" s="274" t="s">
        <v>4031</v>
      </c>
      <c r="C54" s="234" t="s">
        <v>4032</v>
      </c>
      <c r="D54" s="273"/>
      <c r="E54" s="231"/>
      <c r="F54" s="231"/>
      <c r="G54" s="231"/>
      <c r="H54" s="231"/>
      <c r="I54" s="231"/>
      <c r="J54" s="231"/>
      <c r="K54" s="218">
        <v>1</v>
      </c>
      <c r="L54" s="218">
        <v>160</v>
      </c>
      <c r="M54" s="231">
        <v>160</v>
      </c>
      <c r="N54" s="231"/>
      <c r="O54" s="231"/>
      <c r="P54" s="231"/>
      <c r="Q54" s="218"/>
      <c r="R54" s="231"/>
      <c r="S54" s="231"/>
      <c r="T54" s="231"/>
      <c r="U54" s="231"/>
      <c r="V54" s="218"/>
      <c r="W54" s="231"/>
      <c r="X54" s="231" t="s">
        <v>60</v>
      </c>
      <c r="Y54" s="218">
        <v>1</v>
      </c>
      <c r="Z54" s="218">
        <v>125</v>
      </c>
      <c r="AA54" s="225">
        <f t="shared" si="1"/>
        <v>125</v>
      </c>
      <c r="AB54" s="231" t="s">
        <v>20</v>
      </c>
      <c r="AC54" s="231" t="s">
        <v>3947</v>
      </c>
    </row>
    <row r="55" spans="1:29" ht="24" x14ac:dyDescent="0.25">
      <c r="A55" s="231">
        <v>52</v>
      </c>
      <c r="B55" s="274" t="s">
        <v>4033</v>
      </c>
      <c r="C55" s="234" t="s">
        <v>4034</v>
      </c>
      <c r="D55" s="273"/>
      <c r="E55" s="231"/>
      <c r="F55" s="231"/>
      <c r="G55" s="231"/>
      <c r="H55" s="231"/>
      <c r="I55" s="231"/>
      <c r="J55" s="231"/>
      <c r="K55" s="218">
        <v>1</v>
      </c>
      <c r="L55" s="218">
        <v>250</v>
      </c>
      <c r="M55" s="231">
        <v>250</v>
      </c>
      <c r="N55" s="231"/>
      <c r="O55" s="231"/>
      <c r="P55" s="231"/>
      <c r="Q55" s="218"/>
      <c r="R55" s="231"/>
      <c r="S55" s="231"/>
      <c r="T55" s="231"/>
      <c r="U55" s="231"/>
      <c r="V55" s="218"/>
      <c r="W55" s="231"/>
      <c r="X55" s="231"/>
      <c r="Y55" s="218"/>
      <c r="Z55" s="218"/>
      <c r="AA55" s="225"/>
      <c r="AB55" s="231" t="s">
        <v>20</v>
      </c>
      <c r="AC55" s="231" t="s">
        <v>3947</v>
      </c>
    </row>
    <row r="56" spans="1:29" ht="36" x14ac:dyDescent="0.25">
      <c r="A56" s="231">
        <v>53</v>
      </c>
      <c r="B56" s="274" t="s">
        <v>4035</v>
      </c>
      <c r="C56" s="234" t="s">
        <v>4036</v>
      </c>
      <c r="D56" s="273"/>
      <c r="E56" s="231"/>
      <c r="F56" s="231"/>
      <c r="G56" s="231"/>
      <c r="H56" s="231"/>
      <c r="I56" s="231"/>
      <c r="J56" s="231"/>
      <c r="K56" s="218">
        <v>1</v>
      </c>
      <c r="L56" s="218">
        <v>200</v>
      </c>
      <c r="M56" s="231">
        <v>200</v>
      </c>
      <c r="N56" s="231"/>
      <c r="O56" s="231"/>
      <c r="P56" s="231"/>
      <c r="Q56" s="218"/>
      <c r="R56" s="231"/>
      <c r="S56" s="231"/>
      <c r="T56" s="231"/>
      <c r="U56" s="231"/>
      <c r="V56" s="218"/>
      <c r="W56" s="231"/>
      <c r="X56" s="231" t="s">
        <v>60</v>
      </c>
      <c r="Y56" s="218">
        <v>1</v>
      </c>
      <c r="Z56" s="218">
        <v>180</v>
      </c>
      <c r="AA56" s="225">
        <f t="shared" si="1"/>
        <v>180</v>
      </c>
      <c r="AB56" s="231" t="s">
        <v>20</v>
      </c>
      <c r="AC56" s="231" t="s">
        <v>3947</v>
      </c>
    </row>
    <row r="57" spans="1:29" ht="36" x14ac:dyDescent="0.25">
      <c r="A57" s="231">
        <v>54</v>
      </c>
      <c r="B57" s="274" t="s">
        <v>4037</v>
      </c>
      <c r="C57" s="234" t="s">
        <v>4038</v>
      </c>
      <c r="D57" s="273"/>
      <c r="E57" s="231"/>
      <c r="F57" s="231"/>
      <c r="G57" s="231"/>
      <c r="H57" s="231"/>
      <c r="I57" s="231"/>
      <c r="J57" s="231"/>
      <c r="K57" s="218">
        <v>1</v>
      </c>
      <c r="L57" s="218">
        <v>250</v>
      </c>
      <c r="M57" s="231">
        <v>250</v>
      </c>
      <c r="N57" s="231"/>
      <c r="O57" s="231"/>
      <c r="P57" s="231"/>
      <c r="Q57" s="218"/>
      <c r="R57" s="231"/>
      <c r="S57" s="231"/>
      <c r="T57" s="231"/>
      <c r="U57" s="231"/>
      <c r="V57" s="218"/>
      <c r="W57" s="231"/>
      <c r="X57" s="231" t="s">
        <v>60</v>
      </c>
      <c r="Y57" s="218">
        <v>1</v>
      </c>
      <c r="Z57" s="218">
        <v>125</v>
      </c>
      <c r="AA57" s="225">
        <f t="shared" si="1"/>
        <v>125</v>
      </c>
      <c r="AB57" s="231" t="s">
        <v>20</v>
      </c>
      <c r="AC57" s="231" t="s">
        <v>3947</v>
      </c>
    </row>
    <row r="58" spans="1:29" ht="24" x14ac:dyDescent="0.25">
      <c r="A58" s="231">
        <v>55</v>
      </c>
      <c r="B58" s="274" t="s">
        <v>4039</v>
      </c>
      <c r="C58" s="234" t="s">
        <v>4040</v>
      </c>
      <c r="D58" s="273"/>
      <c r="E58" s="231"/>
      <c r="F58" s="231"/>
      <c r="G58" s="231"/>
      <c r="H58" s="231"/>
      <c r="I58" s="231"/>
      <c r="J58" s="231"/>
      <c r="K58" s="218">
        <v>1</v>
      </c>
      <c r="L58" s="218">
        <v>250</v>
      </c>
      <c r="M58" s="231">
        <v>250</v>
      </c>
      <c r="N58" s="231"/>
      <c r="O58" s="231"/>
      <c r="P58" s="231"/>
      <c r="Q58" s="218"/>
      <c r="R58" s="231"/>
      <c r="S58" s="231"/>
      <c r="T58" s="231"/>
      <c r="U58" s="231"/>
      <c r="V58" s="218"/>
      <c r="W58" s="231"/>
      <c r="X58" s="231" t="s">
        <v>60</v>
      </c>
      <c r="Y58" s="218">
        <v>1</v>
      </c>
      <c r="Z58" s="218">
        <v>250</v>
      </c>
      <c r="AA58" s="225">
        <f t="shared" si="1"/>
        <v>250</v>
      </c>
      <c r="AB58" s="231" t="s">
        <v>20</v>
      </c>
      <c r="AC58" s="231" t="s">
        <v>3947</v>
      </c>
    </row>
    <row r="59" spans="1:29" ht="24" x14ac:dyDescent="0.25">
      <c r="A59" s="231">
        <v>56</v>
      </c>
      <c r="B59" s="274" t="s">
        <v>4041</v>
      </c>
      <c r="C59" s="234" t="s">
        <v>4042</v>
      </c>
      <c r="D59" s="273"/>
      <c r="E59" s="231"/>
      <c r="F59" s="231"/>
      <c r="G59" s="231"/>
      <c r="H59" s="231"/>
      <c r="I59" s="231"/>
      <c r="J59" s="231"/>
      <c r="K59" s="218">
        <v>1</v>
      </c>
      <c r="L59" s="218">
        <v>160</v>
      </c>
      <c r="M59" s="231">
        <v>160</v>
      </c>
      <c r="N59" s="231"/>
      <c r="O59" s="231"/>
      <c r="P59" s="231"/>
      <c r="Q59" s="218"/>
      <c r="R59" s="231"/>
      <c r="S59" s="231"/>
      <c r="T59" s="231"/>
      <c r="U59" s="231"/>
      <c r="V59" s="218"/>
      <c r="W59" s="231"/>
      <c r="X59" s="231" t="s">
        <v>60</v>
      </c>
      <c r="Y59" s="218">
        <v>1</v>
      </c>
      <c r="Z59" s="218">
        <v>125</v>
      </c>
      <c r="AA59" s="225">
        <f t="shared" si="1"/>
        <v>125</v>
      </c>
      <c r="AB59" s="231" t="s">
        <v>20</v>
      </c>
      <c r="AC59" s="231" t="s">
        <v>3947</v>
      </c>
    </row>
    <row r="60" spans="1:29" ht="24" x14ac:dyDescent="0.25">
      <c r="A60" s="231">
        <v>57</v>
      </c>
      <c r="B60" s="274" t="s">
        <v>4043</v>
      </c>
      <c r="C60" s="234" t="s">
        <v>4044</v>
      </c>
      <c r="D60" s="273"/>
      <c r="E60" s="231"/>
      <c r="F60" s="231"/>
      <c r="G60" s="231"/>
      <c r="H60" s="231"/>
      <c r="I60" s="231"/>
      <c r="J60" s="231"/>
      <c r="K60" s="218">
        <v>1</v>
      </c>
      <c r="L60" s="218">
        <v>250</v>
      </c>
      <c r="M60" s="231">
        <v>250</v>
      </c>
      <c r="N60" s="231"/>
      <c r="O60" s="231"/>
      <c r="P60" s="231"/>
      <c r="Q60" s="218"/>
      <c r="R60" s="231"/>
      <c r="S60" s="231"/>
      <c r="T60" s="231"/>
      <c r="U60" s="231"/>
      <c r="V60" s="218"/>
      <c r="W60" s="231"/>
      <c r="X60" s="231" t="s">
        <v>60</v>
      </c>
      <c r="Y60" s="218">
        <v>1</v>
      </c>
      <c r="Z60" s="218">
        <v>20</v>
      </c>
      <c r="AA60" s="225">
        <f t="shared" si="1"/>
        <v>20</v>
      </c>
      <c r="AB60" s="231" t="s">
        <v>20</v>
      </c>
      <c r="AC60" s="231" t="s">
        <v>3947</v>
      </c>
    </row>
    <row r="61" spans="1:29" ht="24" x14ac:dyDescent="0.25">
      <c r="A61" s="231">
        <v>58</v>
      </c>
      <c r="B61" s="274" t="s">
        <v>4045</v>
      </c>
      <c r="C61" s="234" t="s">
        <v>4046</v>
      </c>
      <c r="D61" s="273"/>
      <c r="E61" s="231"/>
      <c r="F61" s="231"/>
      <c r="G61" s="231"/>
      <c r="H61" s="231"/>
      <c r="I61" s="231"/>
      <c r="J61" s="231"/>
      <c r="K61" s="218">
        <v>1</v>
      </c>
      <c r="L61" s="218">
        <v>250</v>
      </c>
      <c r="M61" s="231">
        <v>250</v>
      </c>
      <c r="N61" s="231"/>
      <c r="O61" s="231"/>
      <c r="P61" s="231"/>
      <c r="Q61" s="218"/>
      <c r="R61" s="231"/>
      <c r="S61" s="231"/>
      <c r="T61" s="231"/>
      <c r="U61" s="231"/>
      <c r="V61" s="218"/>
      <c r="W61" s="231"/>
      <c r="X61" s="231" t="s">
        <v>60</v>
      </c>
      <c r="Y61" s="218">
        <v>1</v>
      </c>
      <c r="Z61" s="218">
        <v>75</v>
      </c>
      <c r="AA61" s="225">
        <f t="shared" si="1"/>
        <v>75</v>
      </c>
      <c r="AB61" s="231" t="s">
        <v>20</v>
      </c>
      <c r="AC61" s="231" t="s">
        <v>3947</v>
      </c>
    </row>
    <row r="62" spans="1:29" ht="24" x14ac:dyDescent="0.25">
      <c r="A62" s="231">
        <v>59</v>
      </c>
      <c r="B62" s="274" t="s">
        <v>4047</v>
      </c>
      <c r="C62" s="234" t="s">
        <v>4048</v>
      </c>
      <c r="D62" s="273"/>
      <c r="E62" s="231"/>
      <c r="F62" s="231"/>
      <c r="G62" s="231"/>
      <c r="H62" s="231"/>
      <c r="I62" s="231"/>
      <c r="J62" s="231"/>
      <c r="K62" s="218">
        <v>1</v>
      </c>
      <c r="L62" s="218">
        <v>315</v>
      </c>
      <c r="M62" s="231">
        <v>315</v>
      </c>
      <c r="N62" s="231"/>
      <c r="O62" s="231"/>
      <c r="P62" s="231"/>
      <c r="Q62" s="218"/>
      <c r="R62" s="231"/>
      <c r="S62" s="231"/>
      <c r="T62" s="231"/>
      <c r="U62" s="231"/>
      <c r="V62" s="218">
        <v>1</v>
      </c>
      <c r="W62" s="231"/>
      <c r="X62" s="231" t="s">
        <v>60</v>
      </c>
      <c r="Y62" s="218">
        <v>1</v>
      </c>
      <c r="Z62" s="218">
        <v>225</v>
      </c>
      <c r="AA62" s="225">
        <f t="shared" si="1"/>
        <v>225</v>
      </c>
      <c r="AB62" s="231" t="s">
        <v>20</v>
      </c>
      <c r="AC62" s="231" t="s">
        <v>3947</v>
      </c>
    </row>
    <row r="63" spans="1:29" ht="36" x14ac:dyDescent="0.25">
      <c r="A63" s="231">
        <v>60</v>
      </c>
      <c r="B63" s="274" t="s">
        <v>4049</v>
      </c>
      <c r="C63" s="234" t="s">
        <v>4050</v>
      </c>
      <c r="D63" s="273"/>
      <c r="E63" s="231"/>
      <c r="F63" s="231"/>
      <c r="G63" s="231"/>
      <c r="H63" s="231"/>
      <c r="I63" s="231"/>
      <c r="J63" s="231"/>
      <c r="K63" s="218">
        <v>1</v>
      </c>
      <c r="L63" s="218">
        <v>250</v>
      </c>
      <c r="M63" s="231">
        <v>250</v>
      </c>
      <c r="N63" s="231"/>
      <c r="O63" s="231"/>
      <c r="P63" s="231"/>
      <c r="Q63" s="218"/>
      <c r="R63" s="231"/>
      <c r="S63" s="231"/>
      <c r="T63" s="231"/>
      <c r="U63" s="231"/>
      <c r="V63" s="218"/>
      <c r="W63" s="231"/>
      <c r="X63" s="231"/>
      <c r="Y63" s="218"/>
      <c r="Z63" s="218"/>
      <c r="AA63" s="225"/>
      <c r="AB63" s="231" t="s">
        <v>20</v>
      </c>
      <c r="AC63" s="231" t="s">
        <v>3947</v>
      </c>
    </row>
    <row r="64" spans="1:29" ht="24" x14ac:dyDescent="0.25">
      <c r="A64" s="231">
        <v>61</v>
      </c>
      <c r="B64" s="274" t="s">
        <v>4051</v>
      </c>
      <c r="C64" s="234" t="s">
        <v>4052</v>
      </c>
      <c r="D64" s="273"/>
      <c r="E64" s="231"/>
      <c r="F64" s="231"/>
      <c r="G64" s="231"/>
      <c r="H64" s="231"/>
      <c r="I64" s="231"/>
      <c r="J64" s="231"/>
      <c r="K64" s="218">
        <v>1</v>
      </c>
      <c r="L64" s="218">
        <v>250</v>
      </c>
      <c r="M64" s="231">
        <v>250</v>
      </c>
      <c r="N64" s="231"/>
      <c r="O64" s="231"/>
      <c r="P64" s="231"/>
      <c r="Q64" s="218"/>
      <c r="R64" s="231"/>
      <c r="S64" s="231"/>
      <c r="T64" s="231"/>
      <c r="U64" s="231"/>
      <c r="V64" s="218"/>
      <c r="W64" s="231"/>
      <c r="X64" s="231" t="s">
        <v>60</v>
      </c>
      <c r="Y64" s="218">
        <v>2</v>
      </c>
      <c r="Z64" s="218">
        <v>125</v>
      </c>
      <c r="AA64" s="225">
        <f t="shared" si="1"/>
        <v>250</v>
      </c>
      <c r="AB64" s="231" t="s">
        <v>20</v>
      </c>
      <c r="AC64" s="231" t="s">
        <v>3947</v>
      </c>
    </row>
    <row r="65" spans="1:29" x14ac:dyDescent="0.25">
      <c r="A65" s="231">
        <v>62</v>
      </c>
      <c r="B65" s="274"/>
      <c r="C65" s="234"/>
      <c r="D65" s="273"/>
      <c r="E65" s="231"/>
      <c r="F65" s="231"/>
      <c r="G65" s="231"/>
      <c r="H65" s="231"/>
      <c r="I65" s="231"/>
      <c r="J65" s="231"/>
      <c r="K65" s="218"/>
      <c r="L65" s="218"/>
      <c r="M65" s="231"/>
      <c r="N65" s="231"/>
      <c r="O65" s="231"/>
      <c r="P65" s="231"/>
      <c r="Q65" s="218"/>
      <c r="R65" s="231"/>
      <c r="S65" s="231"/>
      <c r="T65" s="231"/>
      <c r="U65" s="231"/>
      <c r="V65" s="218"/>
      <c r="W65" s="231"/>
      <c r="X65" s="231" t="s">
        <v>60</v>
      </c>
      <c r="Y65" s="218">
        <v>1</v>
      </c>
      <c r="Z65" s="218">
        <v>40</v>
      </c>
      <c r="AA65" s="225">
        <f t="shared" si="1"/>
        <v>40</v>
      </c>
      <c r="AB65" s="231" t="s">
        <v>20</v>
      </c>
      <c r="AC65" s="231" t="s">
        <v>3947</v>
      </c>
    </row>
    <row r="66" spans="1:29" ht="24" x14ac:dyDescent="0.25">
      <c r="A66" s="231">
        <v>63</v>
      </c>
      <c r="B66" s="274" t="s">
        <v>4053</v>
      </c>
      <c r="C66" s="234" t="s">
        <v>4054</v>
      </c>
      <c r="D66" s="273"/>
      <c r="E66" s="231"/>
      <c r="F66" s="231"/>
      <c r="G66" s="231"/>
      <c r="H66" s="231"/>
      <c r="I66" s="231"/>
      <c r="J66" s="231"/>
      <c r="K66" s="218">
        <v>1</v>
      </c>
      <c r="L66" s="218">
        <v>250</v>
      </c>
      <c r="M66" s="231">
        <v>250</v>
      </c>
      <c r="N66" s="231"/>
      <c r="O66" s="231"/>
      <c r="P66" s="231"/>
      <c r="Q66" s="218"/>
      <c r="R66" s="231"/>
      <c r="S66" s="231"/>
      <c r="T66" s="231"/>
      <c r="U66" s="231"/>
      <c r="V66" s="218"/>
      <c r="W66" s="231"/>
      <c r="X66" s="231"/>
      <c r="Y66" s="218"/>
      <c r="Z66" s="218"/>
      <c r="AA66" s="225"/>
      <c r="AB66" s="231" t="s">
        <v>20</v>
      </c>
      <c r="AC66" s="231" t="s">
        <v>3947</v>
      </c>
    </row>
    <row r="67" spans="1:29" ht="24" x14ac:dyDescent="0.25">
      <c r="A67" s="231">
        <v>64</v>
      </c>
      <c r="B67" s="274" t="s">
        <v>4055</v>
      </c>
      <c r="C67" s="234" t="s">
        <v>4056</v>
      </c>
      <c r="D67" s="273"/>
      <c r="E67" s="231"/>
      <c r="F67" s="231"/>
      <c r="G67" s="231"/>
      <c r="H67" s="231"/>
      <c r="I67" s="231"/>
      <c r="J67" s="231"/>
      <c r="K67" s="218">
        <v>1</v>
      </c>
      <c r="L67" s="231">
        <v>160</v>
      </c>
      <c r="M67" s="231">
        <v>160</v>
      </c>
      <c r="N67" s="231"/>
      <c r="O67" s="231"/>
      <c r="P67" s="231"/>
      <c r="Q67" s="218"/>
      <c r="R67" s="231"/>
      <c r="S67" s="231"/>
      <c r="T67" s="231"/>
      <c r="U67" s="231"/>
      <c r="V67" s="218"/>
      <c r="W67" s="231"/>
      <c r="X67" s="231"/>
      <c r="Y67" s="218"/>
      <c r="Z67" s="218"/>
      <c r="AA67" s="225"/>
      <c r="AB67" s="231" t="s">
        <v>20</v>
      </c>
      <c r="AC67" s="231" t="s">
        <v>3947</v>
      </c>
    </row>
    <row r="68" spans="1:29" ht="24" x14ac:dyDescent="0.25">
      <c r="A68" s="231">
        <v>65</v>
      </c>
      <c r="B68" s="274" t="s">
        <v>4057</v>
      </c>
      <c r="C68" s="234" t="s">
        <v>4058</v>
      </c>
      <c r="D68" s="273"/>
      <c r="E68" s="231"/>
      <c r="F68" s="231"/>
      <c r="G68" s="231"/>
      <c r="H68" s="231"/>
      <c r="I68" s="231"/>
      <c r="J68" s="231"/>
      <c r="K68" s="218">
        <v>1</v>
      </c>
      <c r="L68" s="231">
        <v>315</v>
      </c>
      <c r="M68" s="231">
        <v>315</v>
      </c>
      <c r="N68" s="231"/>
      <c r="O68" s="231"/>
      <c r="P68" s="231"/>
      <c r="Q68" s="218"/>
      <c r="R68" s="231"/>
      <c r="S68" s="231"/>
      <c r="T68" s="231"/>
      <c r="U68" s="231"/>
      <c r="V68" s="218"/>
      <c r="W68" s="231"/>
      <c r="X68" s="231" t="s">
        <v>60</v>
      </c>
      <c r="Y68" s="218">
        <v>1</v>
      </c>
      <c r="Z68" s="275">
        <v>200</v>
      </c>
      <c r="AA68" s="225">
        <f t="shared" si="1"/>
        <v>200</v>
      </c>
      <c r="AB68" s="231" t="s">
        <v>20</v>
      </c>
      <c r="AC68" s="231" t="s">
        <v>3947</v>
      </c>
    </row>
    <row r="69" spans="1:29" x14ac:dyDescent="0.25">
      <c r="A69" s="231">
        <v>66</v>
      </c>
      <c r="B69" s="274"/>
      <c r="C69" s="234"/>
      <c r="D69" s="273"/>
      <c r="E69" s="231"/>
      <c r="F69" s="231"/>
      <c r="G69" s="231"/>
      <c r="H69" s="231"/>
      <c r="I69" s="231"/>
      <c r="J69" s="231"/>
      <c r="K69" s="218"/>
      <c r="L69" s="218"/>
      <c r="M69" s="231"/>
      <c r="N69" s="231"/>
      <c r="O69" s="231"/>
      <c r="P69" s="231"/>
      <c r="Q69" s="218"/>
      <c r="R69" s="231"/>
      <c r="S69" s="231"/>
      <c r="T69" s="231"/>
      <c r="U69" s="231"/>
      <c r="V69" s="218"/>
      <c r="W69" s="231"/>
      <c r="X69" s="231" t="s">
        <v>60</v>
      </c>
      <c r="Y69" s="218">
        <v>1</v>
      </c>
      <c r="Z69" s="275">
        <v>125</v>
      </c>
      <c r="AA69" s="225">
        <f t="shared" si="1"/>
        <v>125</v>
      </c>
      <c r="AB69" s="231" t="s">
        <v>20</v>
      </c>
      <c r="AC69" s="231" t="s">
        <v>3947</v>
      </c>
    </row>
    <row r="70" spans="1:29" x14ac:dyDescent="0.25">
      <c r="A70" s="231">
        <v>67</v>
      </c>
      <c r="B70" s="274"/>
      <c r="C70" s="234"/>
      <c r="D70" s="273"/>
      <c r="E70" s="231"/>
      <c r="F70" s="231"/>
      <c r="G70" s="231"/>
      <c r="H70" s="231"/>
      <c r="I70" s="231"/>
      <c r="J70" s="231"/>
      <c r="K70" s="218"/>
      <c r="L70" s="218"/>
      <c r="M70" s="231"/>
      <c r="N70" s="231"/>
      <c r="O70" s="231"/>
      <c r="P70" s="231"/>
      <c r="Q70" s="218"/>
      <c r="R70" s="231"/>
      <c r="S70" s="231"/>
      <c r="T70" s="231"/>
      <c r="U70" s="231"/>
      <c r="V70" s="218"/>
      <c r="W70" s="231"/>
      <c r="X70" s="231" t="s">
        <v>60</v>
      </c>
      <c r="Y70" s="218">
        <v>1</v>
      </c>
      <c r="Z70" s="275">
        <v>24</v>
      </c>
      <c r="AA70" s="225">
        <f t="shared" si="1"/>
        <v>24</v>
      </c>
      <c r="AB70" s="231" t="s">
        <v>20</v>
      </c>
      <c r="AC70" s="231" t="s">
        <v>3947</v>
      </c>
    </row>
    <row r="71" spans="1:29" ht="36" x14ac:dyDescent="0.25">
      <c r="A71" s="231">
        <v>68</v>
      </c>
      <c r="B71" s="274" t="s">
        <v>4059</v>
      </c>
      <c r="C71" s="234" t="s">
        <v>4060</v>
      </c>
      <c r="D71" s="273"/>
      <c r="E71" s="231"/>
      <c r="F71" s="231"/>
      <c r="G71" s="231"/>
      <c r="H71" s="231"/>
      <c r="I71" s="231"/>
      <c r="J71" s="231"/>
      <c r="K71" s="218">
        <v>1</v>
      </c>
      <c r="L71" s="231">
        <v>200</v>
      </c>
      <c r="M71" s="231">
        <v>200</v>
      </c>
      <c r="N71" s="231"/>
      <c r="O71" s="231"/>
      <c r="P71" s="231"/>
      <c r="Q71" s="218"/>
      <c r="R71" s="231"/>
      <c r="S71" s="231"/>
      <c r="T71" s="231"/>
      <c r="U71" s="231"/>
      <c r="V71" s="218"/>
      <c r="W71" s="231"/>
      <c r="X71" s="231" t="s">
        <v>60</v>
      </c>
      <c r="Y71" s="218">
        <v>1</v>
      </c>
      <c r="Z71" s="218">
        <v>62.5</v>
      </c>
      <c r="AA71" s="225">
        <f t="shared" si="1"/>
        <v>62.5</v>
      </c>
      <c r="AB71" s="231" t="s">
        <v>20</v>
      </c>
      <c r="AC71" s="231" t="s">
        <v>3947</v>
      </c>
    </row>
    <row r="72" spans="1:29" ht="36" x14ac:dyDescent="0.25">
      <c r="A72" s="231">
        <v>69</v>
      </c>
      <c r="B72" s="274" t="s">
        <v>4061</v>
      </c>
      <c r="C72" s="234" t="s">
        <v>4062</v>
      </c>
      <c r="D72" s="273"/>
      <c r="E72" s="231"/>
      <c r="F72" s="231"/>
      <c r="G72" s="231"/>
      <c r="H72" s="231"/>
      <c r="I72" s="231"/>
      <c r="J72" s="231"/>
      <c r="K72" s="218">
        <v>1</v>
      </c>
      <c r="L72" s="231">
        <v>160</v>
      </c>
      <c r="M72" s="231">
        <v>160</v>
      </c>
      <c r="N72" s="231"/>
      <c r="O72" s="231"/>
      <c r="P72" s="231"/>
      <c r="Q72" s="218"/>
      <c r="R72" s="231"/>
      <c r="S72" s="231"/>
      <c r="T72" s="231"/>
      <c r="U72" s="231"/>
      <c r="V72" s="218"/>
      <c r="W72" s="231"/>
      <c r="X72" s="231" t="s">
        <v>60</v>
      </c>
      <c r="Y72" s="218">
        <v>1</v>
      </c>
      <c r="Z72" s="218">
        <v>100</v>
      </c>
      <c r="AA72" s="225">
        <f t="shared" si="1"/>
        <v>100</v>
      </c>
      <c r="AB72" s="231" t="s">
        <v>20</v>
      </c>
      <c r="AC72" s="231" t="s">
        <v>3947</v>
      </c>
    </row>
    <row r="73" spans="1:29" ht="24" x14ac:dyDescent="0.25">
      <c r="A73" s="231">
        <v>70</v>
      </c>
      <c r="B73" s="274" t="s">
        <v>4063</v>
      </c>
      <c r="C73" s="234" t="s">
        <v>4064</v>
      </c>
      <c r="D73" s="273"/>
      <c r="E73" s="231"/>
      <c r="F73" s="231"/>
      <c r="G73" s="231"/>
      <c r="H73" s="231"/>
      <c r="I73" s="231"/>
      <c r="J73" s="231"/>
      <c r="K73" s="218">
        <v>1</v>
      </c>
      <c r="L73" s="231">
        <v>250</v>
      </c>
      <c r="M73" s="231">
        <v>250</v>
      </c>
      <c r="N73" s="231"/>
      <c r="O73" s="231"/>
      <c r="P73" s="231"/>
      <c r="Q73" s="218"/>
      <c r="R73" s="231"/>
      <c r="S73" s="231"/>
      <c r="T73" s="231"/>
      <c r="U73" s="231"/>
      <c r="V73" s="218">
        <v>1</v>
      </c>
      <c r="W73" s="231"/>
      <c r="X73" s="231"/>
      <c r="Y73" s="218"/>
      <c r="Z73" s="218"/>
      <c r="AA73" s="225"/>
      <c r="AB73" s="231" t="s">
        <v>20</v>
      </c>
      <c r="AC73" s="231" t="s">
        <v>3947</v>
      </c>
    </row>
    <row r="74" spans="1:29" ht="24" x14ac:dyDescent="0.25">
      <c r="A74" s="231">
        <v>71</v>
      </c>
      <c r="B74" s="274" t="s">
        <v>4065</v>
      </c>
      <c r="C74" s="234" t="s">
        <v>4066</v>
      </c>
      <c r="D74" s="273"/>
      <c r="E74" s="231"/>
      <c r="F74" s="231"/>
      <c r="G74" s="231"/>
      <c r="H74" s="231"/>
      <c r="I74" s="231"/>
      <c r="J74" s="231"/>
      <c r="K74" s="218">
        <v>1</v>
      </c>
      <c r="L74" s="231">
        <v>250</v>
      </c>
      <c r="M74" s="231">
        <v>250</v>
      </c>
      <c r="N74" s="231"/>
      <c r="O74" s="231"/>
      <c r="P74" s="231"/>
      <c r="Q74" s="218"/>
      <c r="R74" s="231"/>
      <c r="S74" s="231"/>
      <c r="T74" s="231"/>
      <c r="U74" s="231"/>
      <c r="V74" s="218"/>
      <c r="W74" s="231"/>
      <c r="X74" s="231" t="s">
        <v>60</v>
      </c>
      <c r="Y74" s="218">
        <v>1</v>
      </c>
      <c r="Z74" s="218">
        <v>100</v>
      </c>
      <c r="AA74" s="225">
        <f t="shared" ref="AA74:AA137" si="2">Z74*Y74</f>
        <v>100</v>
      </c>
      <c r="AB74" s="231" t="s">
        <v>20</v>
      </c>
      <c r="AC74" s="231" t="s">
        <v>3947</v>
      </c>
    </row>
    <row r="75" spans="1:29" ht="24" x14ac:dyDescent="0.25">
      <c r="A75" s="231">
        <v>72</v>
      </c>
      <c r="B75" s="274" t="s">
        <v>4067</v>
      </c>
      <c r="C75" s="234" t="s">
        <v>4068</v>
      </c>
      <c r="D75" s="273"/>
      <c r="E75" s="231"/>
      <c r="F75" s="231"/>
      <c r="G75" s="231"/>
      <c r="H75" s="231"/>
      <c r="I75" s="231"/>
      <c r="J75" s="231"/>
      <c r="K75" s="218">
        <v>1</v>
      </c>
      <c r="L75" s="231">
        <v>250</v>
      </c>
      <c r="M75" s="231">
        <v>250</v>
      </c>
      <c r="N75" s="231"/>
      <c r="O75" s="231"/>
      <c r="P75" s="231"/>
      <c r="Q75" s="218"/>
      <c r="R75" s="231"/>
      <c r="S75" s="231"/>
      <c r="T75" s="231"/>
      <c r="U75" s="231"/>
      <c r="V75" s="218"/>
      <c r="W75" s="231"/>
      <c r="X75" s="231" t="s">
        <v>60</v>
      </c>
      <c r="Y75" s="218">
        <v>1</v>
      </c>
      <c r="Z75" s="218">
        <v>125</v>
      </c>
      <c r="AA75" s="225">
        <f t="shared" si="2"/>
        <v>125</v>
      </c>
      <c r="AB75" s="231" t="s">
        <v>20</v>
      </c>
      <c r="AC75" s="231" t="s">
        <v>3947</v>
      </c>
    </row>
    <row r="76" spans="1:29" x14ac:dyDescent="0.25">
      <c r="A76" s="231">
        <v>73</v>
      </c>
      <c r="B76" s="274"/>
      <c r="C76" s="234"/>
      <c r="D76" s="273"/>
      <c r="E76" s="231"/>
      <c r="F76" s="231"/>
      <c r="G76" s="231"/>
      <c r="H76" s="231"/>
      <c r="I76" s="231"/>
      <c r="J76" s="231"/>
      <c r="K76" s="218"/>
      <c r="L76" s="218"/>
      <c r="M76" s="231"/>
      <c r="N76" s="231"/>
      <c r="O76" s="231"/>
      <c r="P76" s="231"/>
      <c r="Q76" s="218"/>
      <c r="R76" s="231"/>
      <c r="S76" s="231"/>
      <c r="T76" s="231"/>
      <c r="U76" s="231"/>
      <c r="V76" s="218"/>
      <c r="W76" s="231"/>
      <c r="X76" s="231" t="s">
        <v>60</v>
      </c>
      <c r="Y76" s="218">
        <v>1</v>
      </c>
      <c r="Z76" s="218">
        <v>75</v>
      </c>
      <c r="AA76" s="225">
        <f t="shared" si="2"/>
        <v>75</v>
      </c>
      <c r="AB76" s="231" t="s">
        <v>20</v>
      </c>
      <c r="AC76" s="231" t="s">
        <v>3947</v>
      </c>
    </row>
    <row r="77" spans="1:29" ht="36" x14ac:dyDescent="0.25">
      <c r="A77" s="231">
        <v>74</v>
      </c>
      <c r="B77" s="274" t="s">
        <v>4069</v>
      </c>
      <c r="C77" s="234" t="s">
        <v>4070</v>
      </c>
      <c r="D77" s="273"/>
      <c r="E77" s="231"/>
      <c r="F77" s="231"/>
      <c r="G77" s="231"/>
      <c r="H77" s="231"/>
      <c r="I77" s="231"/>
      <c r="J77" s="231"/>
      <c r="K77" s="218">
        <v>1</v>
      </c>
      <c r="L77" s="231">
        <v>160</v>
      </c>
      <c r="M77" s="231">
        <v>160</v>
      </c>
      <c r="N77" s="231"/>
      <c r="O77" s="231"/>
      <c r="P77" s="231"/>
      <c r="Q77" s="218"/>
      <c r="R77" s="231"/>
      <c r="S77" s="231"/>
      <c r="T77" s="231"/>
      <c r="U77" s="231"/>
      <c r="V77" s="218"/>
      <c r="W77" s="231"/>
      <c r="X77" s="231"/>
      <c r="Y77" s="218"/>
      <c r="Z77" s="218"/>
      <c r="AA77" s="225"/>
      <c r="AB77" s="231" t="s">
        <v>20</v>
      </c>
      <c r="AC77" s="231" t="s">
        <v>3947</v>
      </c>
    </row>
    <row r="78" spans="1:29" ht="36" x14ac:dyDescent="0.25">
      <c r="A78" s="231">
        <v>75</v>
      </c>
      <c r="B78" s="274" t="s">
        <v>4071</v>
      </c>
      <c r="C78" s="234" t="s">
        <v>4072</v>
      </c>
      <c r="D78" s="273"/>
      <c r="E78" s="231"/>
      <c r="F78" s="231"/>
      <c r="G78" s="231"/>
      <c r="H78" s="231"/>
      <c r="I78" s="231"/>
      <c r="J78" s="231"/>
      <c r="K78" s="218">
        <v>1</v>
      </c>
      <c r="L78" s="231">
        <v>250</v>
      </c>
      <c r="M78" s="231">
        <v>250</v>
      </c>
      <c r="N78" s="231"/>
      <c r="O78" s="231"/>
      <c r="P78" s="231"/>
      <c r="Q78" s="218"/>
      <c r="R78" s="231"/>
      <c r="S78" s="231"/>
      <c r="T78" s="231"/>
      <c r="U78" s="231"/>
      <c r="V78" s="218"/>
      <c r="W78" s="231"/>
      <c r="X78" s="231"/>
      <c r="Y78" s="218"/>
      <c r="Z78" s="218"/>
      <c r="AA78" s="225"/>
      <c r="AB78" s="231" t="s">
        <v>20</v>
      </c>
      <c r="AC78" s="231" t="s">
        <v>3947</v>
      </c>
    </row>
    <row r="79" spans="1:29" ht="24" x14ac:dyDescent="0.25">
      <c r="A79" s="231">
        <v>76</v>
      </c>
      <c r="B79" s="274" t="s">
        <v>4073</v>
      </c>
      <c r="C79" s="234" t="s">
        <v>4074</v>
      </c>
      <c r="D79" s="273"/>
      <c r="E79" s="231"/>
      <c r="F79" s="231"/>
      <c r="G79" s="231"/>
      <c r="H79" s="231"/>
      <c r="I79" s="231"/>
      <c r="J79" s="231"/>
      <c r="K79" s="218">
        <v>1</v>
      </c>
      <c r="L79" s="231">
        <v>63</v>
      </c>
      <c r="M79" s="231">
        <v>63</v>
      </c>
      <c r="N79" s="231"/>
      <c r="O79" s="231"/>
      <c r="P79" s="231"/>
      <c r="Q79" s="218"/>
      <c r="R79" s="231"/>
      <c r="S79" s="231"/>
      <c r="T79" s="231"/>
      <c r="U79" s="231"/>
      <c r="V79" s="218"/>
      <c r="W79" s="231"/>
      <c r="X79" s="231" t="s">
        <v>60</v>
      </c>
      <c r="Y79" s="218">
        <v>1</v>
      </c>
      <c r="Z79" s="218">
        <v>30</v>
      </c>
      <c r="AA79" s="225">
        <f t="shared" si="2"/>
        <v>30</v>
      </c>
      <c r="AB79" s="231" t="s">
        <v>20</v>
      </c>
      <c r="AC79" s="231" t="s">
        <v>3947</v>
      </c>
    </row>
    <row r="80" spans="1:29" ht="24" x14ac:dyDescent="0.25">
      <c r="A80" s="231">
        <v>77</v>
      </c>
      <c r="B80" s="274" t="s">
        <v>4075</v>
      </c>
      <c r="C80" s="234" t="s">
        <v>4076</v>
      </c>
      <c r="D80" s="273"/>
      <c r="E80" s="231"/>
      <c r="F80" s="231"/>
      <c r="G80" s="231"/>
      <c r="H80" s="231"/>
      <c r="I80" s="231"/>
      <c r="J80" s="231"/>
      <c r="K80" s="218">
        <v>1</v>
      </c>
      <c r="L80" s="231">
        <v>250</v>
      </c>
      <c r="M80" s="231">
        <v>250</v>
      </c>
      <c r="N80" s="231"/>
      <c r="O80" s="231"/>
      <c r="P80" s="231"/>
      <c r="Q80" s="218"/>
      <c r="R80" s="231"/>
      <c r="S80" s="231"/>
      <c r="T80" s="231"/>
      <c r="U80" s="231"/>
      <c r="V80" s="218"/>
      <c r="W80" s="231"/>
      <c r="X80" s="231" t="s">
        <v>60</v>
      </c>
      <c r="Y80" s="218">
        <v>1</v>
      </c>
      <c r="Z80" s="218">
        <v>160</v>
      </c>
      <c r="AA80" s="225">
        <f t="shared" si="2"/>
        <v>160</v>
      </c>
      <c r="AB80" s="231" t="s">
        <v>20</v>
      </c>
      <c r="AC80" s="231" t="s">
        <v>3947</v>
      </c>
    </row>
    <row r="81" spans="1:29" ht="24" x14ac:dyDescent="0.25">
      <c r="A81" s="231">
        <v>78</v>
      </c>
      <c r="B81" s="274" t="s">
        <v>4077</v>
      </c>
      <c r="C81" s="234" t="s">
        <v>4078</v>
      </c>
      <c r="D81" s="273"/>
      <c r="E81" s="231"/>
      <c r="F81" s="231"/>
      <c r="G81" s="231"/>
      <c r="H81" s="231"/>
      <c r="I81" s="231"/>
      <c r="J81" s="231"/>
      <c r="K81" s="218">
        <v>1</v>
      </c>
      <c r="L81" s="231">
        <v>250</v>
      </c>
      <c r="M81" s="231">
        <v>250</v>
      </c>
      <c r="N81" s="231"/>
      <c r="O81" s="231"/>
      <c r="P81" s="231"/>
      <c r="Q81" s="218"/>
      <c r="R81" s="231"/>
      <c r="S81" s="231"/>
      <c r="T81" s="231"/>
      <c r="U81" s="231"/>
      <c r="V81" s="218"/>
      <c r="W81" s="231"/>
      <c r="X81" s="231" t="s">
        <v>60</v>
      </c>
      <c r="Y81" s="218">
        <v>1</v>
      </c>
      <c r="Z81" s="218">
        <v>82.5</v>
      </c>
      <c r="AA81" s="225">
        <f t="shared" si="2"/>
        <v>82.5</v>
      </c>
      <c r="AB81" s="231" t="s">
        <v>20</v>
      </c>
      <c r="AC81" s="231" t="s">
        <v>3947</v>
      </c>
    </row>
    <row r="82" spans="1:29" ht="36" x14ac:dyDescent="0.25">
      <c r="A82" s="231">
        <v>79</v>
      </c>
      <c r="B82" s="274" t="s">
        <v>4079</v>
      </c>
      <c r="C82" s="234" t="s">
        <v>4080</v>
      </c>
      <c r="D82" s="273"/>
      <c r="E82" s="231"/>
      <c r="F82" s="231"/>
      <c r="G82" s="231"/>
      <c r="H82" s="231"/>
      <c r="I82" s="231"/>
      <c r="J82" s="231"/>
      <c r="K82" s="218">
        <v>1</v>
      </c>
      <c r="L82" s="231">
        <v>160</v>
      </c>
      <c r="M82" s="231">
        <v>160</v>
      </c>
      <c r="N82" s="231"/>
      <c r="O82" s="231"/>
      <c r="P82" s="231"/>
      <c r="Q82" s="218"/>
      <c r="R82" s="231"/>
      <c r="S82" s="231"/>
      <c r="T82" s="231"/>
      <c r="U82" s="231"/>
      <c r="V82" s="218"/>
      <c r="W82" s="231"/>
      <c r="X82" s="231" t="s">
        <v>60</v>
      </c>
      <c r="Y82" s="218">
        <v>1</v>
      </c>
      <c r="Z82" s="218">
        <v>125</v>
      </c>
      <c r="AA82" s="225">
        <f t="shared" si="2"/>
        <v>125</v>
      </c>
      <c r="AB82" s="231" t="s">
        <v>20</v>
      </c>
      <c r="AC82" s="231" t="s">
        <v>3947</v>
      </c>
    </row>
    <row r="83" spans="1:29" x14ac:dyDescent="0.25">
      <c r="A83" s="231">
        <v>80</v>
      </c>
      <c r="B83" s="274"/>
      <c r="C83" s="234"/>
      <c r="D83" s="273"/>
      <c r="E83" s="231"/>
      <c r="F83" s="231"/>
      <c r="G83" s="231"/>
      <c r="H83" s="231"/>
      <c r="I83" s="231"/>
      <c r="J83" s="231"/>
      <c r="K83" s="218"/>
      <c r="L83" s="231"/>
      <c r="M83" s="231"/>
      <c r="N83" s="231"/>
      <c r="O83" s="231"/>
      <c r="P83" s="231"/>
      <c r="Q83" s="218"/>
      <c r="R83" s="231"/>
      <c r="S83" s="231"/>
      <c r="T83" s="231"/>
      <c r="U83" s="231"/>
      <c r="V83" s="218"/>
      <c r="W83" s="231"/>
      <c r="X83" s="231" t="s">
        <v>60</v>
      </c>
      <c r="Y83" s="218">
        <v>1</v>
      </c>
      <c r="Z83" s="218">
        <v>75</v>
      </c>
      <c r="AA83" s="225">
        <f t="shared" si="2"/>
        <v>75</v>
      </c>
      <c r="AB83" s="231" t="s">
        <v>20</v>
      </c>
      <c r="AC83" s="231" t="s">
        <v>3947</v>
      </c>
    </row>
    <row r="84" spans="1:29" ht="36" x14ac:dyDescent="0.25">
      <c r="A84" s="231">
        <v>81</v>
      </c>
      <c r="B84" s="274" t="s">
        <v>4081</v>
      </c>
      <c r="C84" s="234" t="s">
        <v>4082</v>
      </c>
      <c r="D84" s="273"/>
      <c r="E84" s="231"/>
      <c r="F84" s="231"/>
      <c r="G84" s="231"/>
      <c r="H84" s="231"/>
      <c r="I84" s="231"/>
      <c r="J84" s="231"/>
      <c r="K84" s="218">
        <v>1</v>
      </c>
      <c r="L84" s="231">
        <v>250</v>
      </c>
      <c r="M84" s="231">
        <v>250</v>
      </c>
      <c r="N84" s="231"/>
      <c r="O84" s="231"/>
      <c r="P84" s="231"/>
      <c r="Q84" s="218"/>
      <c r="R84" s="231"/>
      <c r="S84" s="231"/>
      <c r="T84" s="231"/>
      <c r="U84" s="231"/>
      <c r="V84" s="218"/>
      <c r="W84" s="231"/>
      <c r="X84" s="231" t="s">
        <v>60</v>
      </c>
      <c r="Y84" s="218">
        <v>1</v>
      </c>
      <c r="Z84" s="218">
        <v>82.5</v>
      </c>
      <c r="AA84" s="225">
        <f t="shared" si="2"/>
        <v>82.5</v>
      </c>
      <c r="AB84" s="231" t="s">
        <v>20</v>
      </c>
      <c r="AC84" s="231" t="s">
        <v>3947</v>
      </c>
    </row>
    <row r="85" spans="1:29" ht="24" x14ac:dyDescent="0.25">
      <c r="A85" s="231">
        <v>82</v>
      </c>
      <c r="B85" s="274" t="s">
        <v>4083</v>
      </c>
      <c r="C85" s="234" t="s">
        <v>4084</v>
      </c>
      <c r="D85" s="273"/>
      <c r="E85" s="231"/>
      <c r="F85" s="231"/>
      <c r="G85" s="231"/>
      <c r="H85" s="231"/>
      <c r="I85" s="231"/>
      <c r="J85" s="231"/>
      <c r="K85" s="218">
        <v>1</v>
      </c>
      <c r="L85" s="231">
        <v>250</v>
      </c>
      <c r="M85" s="231">
        <v>250</v>
      </c>
      <c r="N85" s="231"/>
      <c r="O85" s="231"/>
      <c r="P85" s="231"/>
      <c r="Q85" s="218"/>
      <c r="R85" s="231"/>
      <c r="S85" s="231"/>
      <c r="T85" s="231"/>
      <c r="U85" s="231"/>
      <c r="V85" s="218">
        <v>1</v>
      </c>
      <c r="W85" s="231"/>
      <c r="X85" s="231" t="s">
        <v>60</v>
      </c>
      <c r="Y85" s="218">
        <v>1</v>
      </c>
      <c r="Z85" s="218">
        <v>160</v>
      </c>
      <c r="AA85" s="225">
        <f t="shared" si="2"/>
        <v>160</v>
      </c>
      <c r="AB85" s="231" t="s">
        <v>20</v>
      </c>
      <c r="AC85" s="231" t="s">
        <v>3947</v>
      </c>
    </row>
    <row r="86" spans="1:29" ht="36" x14ac:dyDescent="0.25">
      <c r="A86" s="231">
        <v>83</v>
      </c>
      <c r="B86" s="274" t="s">
        <v>4085</v>
      </c>
      <c r="C86" s="234" t="s">
        <v>4086</v>
      </c>
      <c r="D86" s="273"/>
      <c r="E86" s="231"/>
      <c r="F86" s="231"/>
      <c r="G86" s="231"/>
      <c r="H86" s="231"/>
      <c r="I86" s="231"/>
      <c r="J86" s="231"/>
      <c r="K86" s="218">
        <v>1</v>
      </c>
      <c r="L86" s="231">
        <v>250</v>
      </c>
      <c r="M86" s="231">
        <v>250</v>
      </c>
      <c r="N86" s="231"/>
      <c r="O86" s="231"/>
      <c r="P86" s="231"/>
      <c r="Q86" s="218"/>
      <c r="R86" s="231"/>
      <c r="S86" s="231"/>
      <c r="T86" s="231"/>
      <c r="U86" s="231"/>
      <c r="V86" s="218"/>
      <c r="W86" s="231"/>
      <c r="X86" s="231" t="s">
        <v>60</v>
      </c>
      <c r="Y86" s="218">
        <v>1</v>
      </c>
      <c r="Z86" s="275">
        <v>200</v>
      </c>
      <c r="AA86" s="225">
        <f t="shared" si="2"/>
        <v>200</v>
      </c>
      <c r="AB86" s="231" t="s">
        <v>20</v>
      </c>
      <c r="AC86" s="231" t="s">
        <v>3947</v>
      </c>
    </row>
    <row r="87" spans="1:29" x14ac:dyDescent="0.25">
      <c r="A87" s="231">
        <v>84</v>
      </c>
      <c r="B87" s="274"/>
      <c r="C87" s="234"/>
      <c r="D87" s="273"/>
      <c r="E87" s="231"/>
      <c r="F87" s="231"/>
      <c r="G87" s="231"/>
      <c r="H87" s="231"/>
      <c r="I87" s="231"/>
      <c r="J87" s="231"/>
      <c r="K87" s="218"/>
      <c r="L87" s="218"/>
      <c r="M87" s="231"/>
      <c r="N87" s="231"/>
      <c r="O87" s="231"/>
      <c r="P87" s="231"/>
      <c r="Q87" s="218"/>
      <c r="R87" s="231"/>
      <c r="S87" s="231"/>
      <c r="T87" s="231"/>
      <c r="U87" s="231"/>
      <c r="V87" s="218"/>
      <c r="W87" s="231"/>
      <c r="X87" s="231" t="s">
        <v>60</v>
      </c>
      <c r="Y87" s="218">
        <v>1</v>
      </c>
      <c r="Z87" s="275">
        <v>100</v>
      </c>
      <c r="AA87" s="225">
        <f t="shared" si="2"/>
        <v>100</v>
      </c>
      <c r="AB87" s="231" t="s">
        <v>20</v>
      </c>
      <c r="AC87" s="231" t="s">
        <v>3947</v>
      </c>
    </row>
    <row r="88" spans="1:29" ht="24" x14ac:dyDescent="0.25">
      <c r="A88" s="231">
        <v>85</v>
      </c>
      <c r="B88" s="274" t="s">
        <v>4087</v>
      </c>
      <c r="C88" s="234" t="s">
        <v>4088</v>
      </c>
      <c r="D88" s="273"/>
      <c r="E88" s="231"/>
      <c r="F88" s="231"/>
      <c r="G88" s="231"/>
      <c r="H88" s="231"/>
      <c r="I88" s="231"/>
      <c r="J88" s="231"/>
      <c r="K88" s="218">
        <v>1</v>
      </c>
      <c r="L88" s="231">
        <v>200</v>
      </c>
      <c r="M88" s="231">
        <v>200</v>
      </c>
      <c r="N88" s="231"/>
      <c r="O88" s="231"/>
      <c r="P88" s="231"/>
      <c r="Q88" s="218"/>
      <c r="R88" s="231"/>
      <c r="S88" s="231"/>
      <c r="T88" s="231"/>
      <c r="U88" s="231"/>
      <c r="V88" s="218"/>
      <c r="W88" s="231"/>
      <c r="X88" s="231" t="s">
        <v>60</v>
      </c>
      <c r="Y88" s="218">
        <v>1</v>
      </c>
      <c r="Z88" s="218">
        <v>82.5</v>
      </c>
      <c r="AA88" s="225">
        <f t="shared" si="2"/>
        <v>82.5</v>
      </c>
      <c r="AB88" s="231" t="s">
        <v>20</v>
      </c>
      <c r="AC88" s="231" t="s">
        <v>3947</v>
      </c>
    </row>
    <row r="89" spans="1:29" ht="24" x14ac:dyDescent="0.25">
      <c r="A89" s="231">
        <v>86</v>
      </c>
      <c r="B89" s="274" t="s">
        <v>4089</v>
      </c>
      <c r="C89" s="234" t="s">
        <v>4090</v>
      </c>
      <c r="D89" s="273"/>
      <c r="E89" s="231"/>
      <c r="F89" s="231"/>
      <c r="G89" s="231"/>
      <c r="H89" s="231"/>
      <c r="I89" s="231"/>
      <c r="J89" s="231"/>
      <c r="K89" s="218">
        <v>1</v>
      </c>
      <c r="L89" s="231">
        <v>100</v>
      </c>
      <c r="M89" s="231">
        <v>100</v>
      </c>
      <c r="N89" s="231"/>
      <c r="O89" s="231"/>
      <c r="P89" s="231"/>
      <c r="Q89" s="218"/>
      <c r="R89" s="231"/>
      <c r="S89" s="231"/>
      <c r="T89" s="231"/>
      <c r="U89" s="231"/>
      <c r="V89" s="218">
        <v>2</v>
      </c>
      <c r="W89" s="231"/>
      <c r="X89" s="231"/>
      <c r="Y89" s="218"/>
      <c r="Z89" s="218"/>
      <c r="AA89" s="225"/>
      <c r="AB89" s="231" t="s">
        <v>20</v>
      </c>
      <c r="AC89" s="231" t="s">
        <v>3947</v>
      </c>
    </row>
    <row r="90" spans="1:29" ht="24" x14ac:dyDescent="0.25">
      <c r="A90" s="231">
        <v>87</v>
      </c>
      <c r="B90" s="274" t="s">
        <v>4091</v>
      </c>
      <c r="C90" s="234" t="s">
        <v>4092</v>
      </c>
      <c r="D90" s="273"/>
      <c r="E90" s="231"/>
      <c r="F90" s="231"/>
      <c r="G90" s="231"/>
      <c r="H90" s="231"/>
      <c r="I90" s="231"/>
      <c r="J90" s="231"/>
      <c r="K90" s="218">
        <v>1</v>
      </c>
      <c r="L90" s="231">
        <v>250</v>
      </c>
      <c r="M90" s="231">
        <v>250</v>
      </c>
      <c r="N90" s="231"/>
      <c r="O90" s="231"/>
      <c r="P90" s="231"/>
      <c r="Q90" s="218"/>
      <c r="R90" s="231"/>
      <c r="S90" s="231"/>
      <c r="T90" s="231"/>
      <c r="U90" s="231"/>
      <c r="V90" s="218"/>
      <c r="W90" s="231"/>
      <c r="X90" s="231"/>
      <c r="Y90" s="218"/>
      <c r="Z90" s="218"/>
      <c r="AA90" s="225"/>
      <c r="AB90" s="231" t="s">
        <v>20</v>
      </c>
      <c r="AC90" s="231" t="s">
        <v>3947</v>
      </c>
    </row>
    <row r="91" spans="1:29" ht="36" x14ac:dyDescent="0.25">
      <c r="A91" s="231">
        <v>88</v>
      </c>
      <c r="B91" s="274" t="s">
        <v>4093</v>
      </c>
      <c r="C91" s="234" t="s">
        <v>4094</v>
      </c>
      <c r="D91" s="273"/>
      <c r="E91" s="231"/>
      <c r="F91" s="231"/>
      <c r="G91" s="231"/>
      <c r="H91" s="231"/>
      <c r="I91" s="231"/>
      <c r="J91" s="231"/>
      <c r="K91" s="218">
        <v>1</v>
      </c>
      <c r="L91" s="231">
        <v>250</v>
      </c>
      <c r="M91" s="231">
        <v>250</v>
      </c>
      <c r="N91" s="231"/>
      <c r="O91" s="231"/>
      <c r="P91" s="231"/>
      <c r="Q91" s="218"/>
      <c r="R91" s="231"/>
      <c r="S91" s="231"/>
      <c r="T91" s="231"/>
      <c r="U91" s="231"/>
      <c r="V91" s="218"/>
      <c r="W91" s="231"/>
      <c r="X91" s="231"/>
      <c r="Y91" s="218"/>
      <c r="Z91" s="218"/>
      <c r="AA91" s="225"/>
      <c r="AB91" s="231" t="s">
        <v>20</v>
      </c>
      <c r="AC91" s="231" t="s">
        <v>3947</v>
      </c>
    </row>
    <row r="92" spans="1:29" ht="24" x14ac:dyDescent="0.25">
      <c r="A92" s="231">
        <v>89</v>
      </c>
      <c r="B92" s="274" t="s">
        <v>4095</v>
      </c>
      <c r="C92" s="234" t="s">
        <v>4096</v>
      </c>
      <c r="D92" s="273"/>
      <c r="E92" s="231"/>
      <c r="F92" s="231"/>
      <c r="G92" s="231"/>
      <c r="H92" s="231"/>
      <c r="I92" s="231"/>
      <c r="J92" s="231"/>
      <c r="K92" s="218">
        <v>1</v>
      </c>
      <c r="L92" s="231">
        <v>100</v>
      </c>
      <c r="M92" s="231">
        <v>100</v>
      </c>
      <c r="N92" s="231"/>
      <c r="O92" s="231"/>
      <c r="P92" s="231"/>
      <c r="Q92" s="218"/>
      <c r="R92" s="231"/>
      <c r="S92" s="231"/>
      <c r="T92" s="231"/>
      <c r="U92" s="231"/>
      <c r="V92" s="218"/>
      <c r="W92" s="231"/>
      <c r="X92" s="231" t="s">
        <v>60</v>
      </c>
      <c r="Y92" s="218">
        <v>1</v>
      </c>
      <c r="Z92" s="218">
        <v>125</v>
      </c>
      <c r="AA92" s="225">
        <f t="shared" si="2"/>
        <v>125</v>
      </c>
      <c r="AB92" s="231" t="s">
        <v>20</v>
      </c>
      <c r="AC92" s="231" t="s">
        <v>3947</v>
      </c>
    </row>
    <row r="93" spans="1:29" ht="48" x14ac:dyDescent="0.25">
      <c r="A93" s="231">
        <v>90</v>
      </c>
      <c r="B93" s="274" t="s">
        <v>4097</v>
      </c>
      <c r="C93" s="234" t="s">
        <v>4098</v>
      </c>
      <c r="D93" s="273"/>
      <c r="E93" s="231"/>
      <c r="F93" s="231"/>
      <c r="G93" s="231"/>
      <c r="H93" s="231"/>
      <c r="I93" s="231"/>
      <c r="J93" s="231"/>
      <c r="K93" s="218">
        <v>1</v>
      </c>
      <c r="L93" s="231">
        <v>250</v>
      </c>
      <c r="M93" s="231">
        <v>250</v>
      </c>
      <c r="N93" s="231"/>
      <c r="O93" s="231"/>
      <c r="P93" s="231"/>
      <c r="Q93" s="218"/>
      <c r="R93" s="231"/>
      <c r="S93" s="231"/>
      <c r="T93" s="231"/>
      <c r="U93" s="231"/>
      <c r="V93" s="218"/>
      <c r="W93" s="231"/>
      <c r="X93" s="231" t="s">
        <v>60</v>
      </c>
      <c r="Y93" s="218">
        <v>1</v>
      </c>
      <c r="Z93" s="218">
        <v>180</v>
      </c>
      <c r="AA93" s="225">
        <f t="shared" si="2"/>
        <v>180</v>
      </c>
      <c r="AB93" s="231" t="s">
        <v>20</v>
      </c>
      <c r="AC93" s="231" t="s">
        <v>3947</v>
      </c>
    </row>
    <row r="94" spans="1:29" ht="36" x14ac:dyDescent="0.25">
      <c r="A94" s="231">
        <v>91</v>
      </c>
      <c r="B94" s="274" t="s">
        <v>4099</v>
      </c>
      <c r="C94" s="234" t="s">
        <v>4100</v>
      </c>
      <c r="D94" s="273"/>
      <c r="E94" s="231"/>
      <c r="F94" s="231"/>
      <c r="G94" s="231"/>
      <c r="H94" s="231"/>
      <c r="I94" s="231"/>
      <c r="J94" s="231"/>
      <c r="K94" s="218">
        <v>1</v>
      </c>
      <c r="L94" s="231">
        <v>160</v>
      </c>
      <c r="M94" s="231">
        <v>160</v>
      </c>
      <c r="N94" s="231"/>
      <c r="O94" s="231"/>
      <c r="P94" s="231"/>
      <c r="Q94" s="218"/>
      <c r="R94" s="231"/>
      <c r="S94" s="231"/>
      <c r="T94" s="231"/>
      <c r="U94" s="231"/>
      <c r="V94" s="218"/>
      <c r="W94" s="231"/>
      <c r="X94" s="231"/>
      <c r="Y94" s="218"/>
      <c r="Z94" s="218"/>
      <c r="AA94" s="225"/>
      <c r="AB94" s="231" t="s">
        <v>20</v>
      </c>
      <c r="AC94" s="231" t="s">
        <v>3947</v>
      </c>
    </row>
    <row r="95" spans="1:29" ht="24" x14ac:dyDescent="0.25">
      <c r="A95" s="231">
        <v>92</v>
      </c>
      <c r="B95" s="274" t="s">
        <v>4101</v>
      </c>
      <c r="C95" s="234" t="s">
        <v>4102</v>
      </c>
      <c r="D95" s="273"/>
      <c r="E95" s="231"/>
      <c r="F95" s="231"/>
      <c r="G95" s="231"/>
      <c r="H95" s="231"/>
      <c r="I95" s="231"/>
      <c r="J95" s="231"/>
      <c r="K95" s="218">
        <v>1</v>
      </c>
      <c r="L95" s="231">
        <v>250</v>
      </c>
      <c r="M95" s="231">
        <v>250</v>
      </c>
      <c r="N95" s="231"/>
      <c r="O95" s="231"/>
      <c r="P95" s="231"/>
      <c r="Q95" s="218"/>
      <c r="R95" s="231"/>
      <c r="S95" s="231"/>
      <c r="T95" s="231"/>
      <c r="U95" s="231"/>
      <c r="V95" s="218"/>
      <c r="W95" s="231"/>
      <c r="X95" s="231"/>
      <c r="Y95" s="218"/>
      <c r="Z95" s="218"/>
      <c r="AA95" s="225"/>
      <c r="AB95" s="231" t="s">
        <v>20</v>
      </c>
      <c r="AC95" s="231" t="s">
        <v>3947</v>
      </c>
    </row>
    <row r="96" spans="1:29" ht="24" x14ac:dyDescent="0.25">
      <c r="A96" s="231">
        <v>93</v>
      </c>
      <c r="B96" s="274" t="s">
        <v>4103</v>
      </c>
      <c r="C96" s="234" t="s">
        <v>4104</v>
      </c>
      <c r="D96" s="273"/>
      <c r="E96" s="231"/>
      <c r="F96" s="231"/>
      <c r="G96" s="231"/>
      <c r="H96" s="231"/>
      <c r="I96" s="231"/>
      <c r="J96" s="231"/>
      <c r="K96" s="218">
        <v>1</v>
      </c>
      <c r="L96" s="231">
        <v>250</v>
      </c>
      <c r="M96" s="231">
        <v>250</v>
      </c>
      <c r="N96" s="231"/>
      <c r="O96" s="231"/>
      <c r="P96" s="231"/>
      <c r="Q96" s="218"/>
      <c r="R96" s="231"/>
      <c r="S96" s="231"/>
      <c r="T96" s="231"/>
      <c r="U96" s="231"/>
      <c r="V96" s="218"/>
      <c r="W96" s="231"/>
      <c r="X96" s="231" t="s">
        <v>60</v>
      </c>
      <c r="Y96" s="218">
        <v>1</v>
      </c>
      <c r="Z96" s="218">
        <v>125</v>
      </c>
      <c r="AA96" s="225">
        <f t="shared" si="2"/>
        <v>125</v>
      </c>
      <c r="AB96" s="231" t="s">
        <v>20</v>
      </c>
      <c r="AC96" s="231" t="s">
        <v>3947</v>
      </c>
    </row>
    <row r="97" spans="1:29" ht="24" x14ac:dyDescent="0.25">
      <c r="A97" s="231">
        <v>94</v>
      </c>
      <c r="B97" s="274" t="s">
        <v>4105</v>
      </c>
      <c r="C97" s="234" t="s">
        <v>4106</v>
      </c>
      <c r="D97" s="273"/>
      <c r="E97" s="231"/>
      <c r="F97" s="231"/>
      <c r="G97" s="231"/>
      <c r="H97" s="231"/>
      <c r="I97" s="231"/>
      <c r="J97" s="231"/>
      <c r="K97" s="218">
        <v>1</v>
      </c>
      <c r="L97" s="231">
        <v>160</v>
      </c>
      <c r="M97" s="231">
        <v>160</v>
      </c>
      <c r="N97" s="231"/>
      <c r="O97" s="231"/>
      <c r="P97" s="231"/>
      <c r="Q97" s="218"/>
      <c r="R97" s="231"/>
      <c r="S97" s="231"/>
      <c r="T97" s="231"/>
      <c r="U97" s="231"/>
      <c r="V97" s="218"/>
      <c r="W97" s="231"/>
      <c r="X97" s="231" t="s">
        <v>60</v>
      </c>
      <c r="Y97" s="218">
        <v>1</v>
      </c>
      <c r="Z97" s="218">
        <v>82.5</v>
      </c>
      <c r="AA97" s="225">
        <f t="shared" si="2"/>
        <v>82.5</v>
      </c>
      <c r="AB97" s="231" t="s">
        <v>20</v>
      </c>
      <c r="AC97" s="231" t="s">
        <v>3947</v>
      </c>
    </row>
    <row r="98" spans="1:29" ht="24" x14ac:dyDescent="0.25">
      <c r="A98" s="231">
        <v>95</v>
      </c>
      <c r="B98" s="274" t="s">
        <v>4107</v>
      </c>
      <c r="C98" s="234" t="s">
        <v>4108</v>
      </c>
      <c r="D98" s="273"/>
      <c r="E98" s="231"/>
      <c r="F98" s="231"/>
      <c r="G98" s="231"/>
      <c r="H98" s="231"/>
      <c r="I98" s="231"/>
      <c r="J98" s="231"/>
      <c r="K98" s="218">
        <v>1</v>
      </c>
      <c r="L98" s="231">
        <v>250</v>
      </c>
      <c r="M98" s="231">
        <v>250</v>
      </c>
      <c r="N98" s="231"/>
      <c r="O98" s="231"/>
      <c r="P98" s="231"/>
      <c r="Q98" s="218"/>
      <c r="R98" s="231"/>
      <c r="S98" s="231"/>
      <c r="T98" s="231"/>
      <c r="U98" s="231"/>
      <c r="V98" s="218"/>
      <c r="W98" s="231"/>
      <c r="X98" s="231"/>
      <c r="Y98" s="218"/>
      <c r="Z98" s="218"/>
      <c r="AA98" s="225"/>
      <c r="AB98" s="231" t="s">
        <v>20</v>
      </c>
      <c r="AC98" s="231" t="s">
        <v>3947</v>
      </c>
    </row>
    <row r="99" spans="1:29" ht="24" x14ac:dyDescent="0.25">
      <c r="A99" s="231">
        <v>96</v>
      </c>
      <c r="B99" s="274" t="s">
        <v>4109</v>
      </c>
      <c r="C99" s="234" t="s">
        <v>4110</v>
      </c>
      <c r="D99" s="273"/>
      <c r="E99" s="231"/>
      <c r="F99" s="231"/>
      <c r="G99" s="231"/>
      <c r="H99" s="231"/>
      <c r="I99" s="231"/>
      <c r="J99" s="231"/>
      <c r="K99" s="218">
        <v>1</v>
      </c>
      <c r="L99" s="231">
        <v>100</v>
      </c>
      <c r="M99" s="231">
        <v>100</v>
      </c>
      <c r="N99" s="231"/>
      <c r="O99" s="231"/>
      <c r="P99" s="231"/>
      <c r="Q99" s="218"/>
      <c r="R99" s="231"/>
      <c r="S99" s="231"/>
      <c r="T99" s="231"/>
      <c r="U99" s="231"/>
      <c r="V99" s="218">
        <v>1</v>
      </c>
      <c r="W99" s="231"/>
      <c r="X99" s="231" t="s">
        <v>60</v>
      </c>
      <c r="Y99" s="218">
        <v>1</v>
      </c>
      <c r="Z99" s="218">
        <v>110</v>
      </c>
      <c r="AA99" s="225">
        <f t="shared" si="2"/>
        <v>110</v>
      </c>
      <c r="AB99" s="231" t="s">
        <v>20</v>
      </c>
      <c r="AC99" s="231" t="s">
        <v>3947</v>
      </c>
    </row>
    <row r="100" spans="1:29" ht="36" x14ac:dyDescent="0.25">
      <c r="A100" s="231">
        <v>97</v>
      </c>
      <c r="B100" s="274" t="s">
        <v>4111</v>
      </c>
      <c r="C100" s="234" t="s">
        <v>4112</v>
      </c>
      <c r="D100" s="273"/>
      <c r="E100" s="231"/>
      <c r="F100" s="231"/>
      <c r="G100" s="231"/>
      <c r="H100" s="231"/>
      <c r="I100" s="231"/>
      <c r="J100" s="231"/>
      <c r="K100" s="218">
        <v>1</v>
      </c>
      <c r="L100" s="231">
        <v>250</v>
      </c>
      <c r="M100" s="231">
        <v>250</v>
      </c>
      <c r="N100" s="231"/>
      <c r="O100" s="231"/>
      <c r="P100" s="231"/>
      <c r="Q100" s="218"/>
      <c r="R100" s="231"/>
      <c r="S100" s="231"/>
      <c r="T100" s="231"/>
      <c r="U100" s="231"/>
      <c r="V100" s="218">
        <v>1</v>
      </c>
      <c r="W100" s="231"/>
      <c r="X100" s="231" t="s">
        <v>60</v>
      </c>
      <c r="Y100" s="218">
        <v>1</v>
      </c>
      <c r="Z100" s="218">
        <v>180</v>
      </c>
      <c r="AA100" s="225">
        <f t="shared" si="2"/>
        <v>180</v>
      </c>
      <c r="AB100" s="231" t="s">
        <v>20</v>
      </c>
      <c r="AC100" s="231" t="s">
        <v>3947</v>
      </c>
    </row>
    <row r="101" spans="1:29" ht="36" x14ac:dyDescent="0.25">
      <c r="A101" s="231">
        <v>98</v>
      </c>
      <c r="B101" s="274" t="s">
        <v>4113</v>
      </c>
      <c r="C101" s="234" t="s">
        <v>4114</v>
      </c>
      <c r="D101" s="273"/>
      <c r="E101" s="231"/>
      <c r="F101" s="231"/>
      <c r="G101" s="231"/>
      <c r="H101" s="231"/>
      <c r="I101" s="231"/>
      <c r="J101" s="231"/>
      <c r="K101" s="218">
        <v>1</v>
      </c>
      <c r="L101" s="231">
        <v>250</v>
      </c>
      <c r="M101" s="231">
        <v>250</v>
      </c>
      <c r="N101" s="231"/>
      <c r="O101" s="231"/>
      <c r="P101" s="231"/>
      <c r="Q101" s="218"/>
      <c r="R101" s="231"/>
      <c r="S101" s="231"/>
      <c r="T101" s="231"/>
      <c r="U101" s="231"/>
      <c r="V101" s="218"/>
      <c r="W101" s="231"/>
      <c r="X101" s="231"/>
      <c r="Y101" s="218"/>
      <c r="Z101" s="218"/>
      <c r="AA101" s="225"/>
      <c r="AB101" s="231" t="s">
        <v>20</v>
      </c>
      <c r="AC101" s="231" t="s">
        <v>3947</v>
      </c>
    </row>
    <row r="102" spans="1:29" ht="36" x14ac:dyDescent="0.25">
      <c r="A102" s="231">
        <v>99</v>
      </c>
      <c r="B102" s="274" t="s">
        <v>4115</v>
      </c>
      <c r="C102" s="234" t="s">
        <v>4116</v>
      </c>
      <c r="D102" s="273"/>
      <c r="E102" s="231"/>
      <c r="F102" s="231"/>
      <c r="G102" s="231"/>
      <c r="H102" s="231"/>
      <c r="I102" s="231"/>
      <c r="J102" s="231"/>
      <c r="K102" s="218">
        <v>1</v>
      </c>
      <c r="L102" s="231">
        <v>160</v>
      </c>
      <c r="M102" s="231">
        <v>160</v>
      </c>
      <c r="N102" s="231"/>
      <c r="O102" s="231"/>
      <c r="P102" s="231"/>
      <c r="Q102" s="218"/>
      <c r="R102" s="231"/>
      <c r="S102" s="231"/>
      <c r="T102" s="231"/>
      <c r="U102" s="231"/>
      <c r="V102" s="218">
        <v>1</v>
      </c>
      <c r="W102" s="231"/>
      <c r="X102" s="231" t="s">
        <v>60</v>
      </c>
      <c r="Y102" s="218">
        <v>1</v>
      </c>
      <c r="Z102" s="218">
        <v>100</v>
      </c>
      <c r="AA102" s="225">
        <f t="shared" si="2"/>
        <v>100</v>
      </c>
      <c r="AB102" s="231" t="s">
        <v>20</v>
      </c>
      <c r="AC102" s="231" t="s">
        <v>3947</v>
      </c>
    </row>
    <row r="103" spans="1:29" ht="36" x14ac:dyDescent="0.25">
      <c r="A103" s="231">
        <v>100</v>
      </c>
      <c r="B103" s="274" t="s">
        <v>4117</v>
      </c>
      <c r="C103" s="234" t="s">
        <v>4118</v>
      </c>
      <c r="D103" s="273"/>
      <c r="E103" s="231"/>
      <c r="F103" s="231"/>
      <c r="G103" s="231"/>
      <c r="H103" s="231"/>
      <c r="I103" s="231"/>
      <c r="J103" s="231"/>
      <c r="K103" s="218">
        <v>1</v>
      </c>
      <c r="L103" s="231">
        <v>250</v>
      </c>
      <c r="M103" s="231">
        <v>250</v>
      </c>
      <c r="N103" s="231"/>
      <c r="O103" s="231"/>
      <c r="P103" s="231"/>
      <c r="Q103" s="218"/>
      <c r="R103" s="231"/>
      <c r="S103" s="231"/>
      <c r="T103" s="231"/>
      <c r="U103" s="231"/>
      <c r="V103" s="218"/>
      <c r="W103" s="231"/>
      <c r="X103" s="231"/>
      <c r="Y103" s="218"/>
      <c r="Z103" s="218"/>
      <c r="AA103" s="225"/>
      <c r="AB103" s="231" t="s">
        <v>20</v>
      </c>
      <c r="AC103" s="231" t="s">
        <v>3947</v>
      </c>
    </row>
    <row r="104" spans="1:29" ht="36" x14ac:dyDescent="0.25">
      <c r="A104" s="231">
        <v>101</v>
      </c>
      <c r="B104" s="274" t="s">
        <v>4119</v>
      </c>
      <c r="C104" s="234" t="s">
        <v>4120</v>
      </c>
      <c r="D104" s="273"/>
      <c r="E104" s="231"/>
      <c r="F104" s="231"/>
      <c r="G104" s="231"/>
      <c r="H104" s="231"/>
      <c r="I104" s="231"/>
      <c r="J104" s="231"/>
      <c r="K104" s="218">
        <v>1</v>
      </c>
      <c r="L104" s="231">
        <v>250</v>
      </c>
      <c r="M104" s="231">
        <v>250</v>
      </c>
      <c r="N104" s="231"/>
      <c r="O104" s="231"/>
      <c r="P104" s="231"/>
      <c r="Q104" s="218"/>
      <c r="R104" s="231"/>
      <c r="S104" s="231"/>
      <c r="T104" s="231"/>
      <c r="U104" s="231"/>
      <c r="V104" s="218">
        <v>2</v>
      </c>
      <c r="W104" s="231"/>
      <c r="X104" s="231" t="s">
        <v>60</v>
      </c>
      <c r="Y104" s="218">
        <v>1</v>
      </c>
      <c r="Z104" s="218">
        <v>100</v>
      </c>
      <c r="AA104" s="225">
        <f t="shared" si="2"/>
        <v>100</v>
      </c>
      <c r="AB104" s="231" t="s">
        <v>20</v>
      </c>
      <c r="AC104" s="231" t="s">
        <v>3947</v>
      </c>
    </row>
    <row r="105" spans="1:29" ht="24" x14ac:dyDescent="0.25">
      <c r="A105" s="231">
        <v>102</v>
      </c>
      <c r="B105" s="274" t="s">
        <v>4121</v>
      </c>
      <c r="C105" s="234" t="s">
        <v>4122</v>
      </c>
      <c r="D105" s="273"/>
      <c r="E105" s="231"/>
      <c r="F105" s="231"/>
      <c r="G105" s="231"/>
      <c r="H105" s="231"/>
      <c r="I105" s="231"/>
      <c r="J105" s="231"/>
      <c r="K105" s="218">
        <v>1</v>
      </c>
      <c r="L105" s="231">
        <v>100</v>
      </c>
      <c r="M105" s="231">
        <v>100</v>
      </c>
      <c r="N105" s="231"/>
      <c r="O105" s="231"/>
      <c r="P105" s="231"/>
      <c r="Q105" s="218"/>
      <c r="R105" s="231"/>
      <c r="S105" s="231"/>
      <c r="T105" s="231"/>
      <c r="U105" s="231"/>
      <c r="V105" s="218"/>
      <c r="W105" s="231"/>
      <c r="X105" s="231" t="s">
        <v>60</v>
      </c>
      <c r="Y105" s="218">
        <v>1</v>
      </c>
      <c r="Z105" s="218">
        <v>125</v>
      </c>
      <c r="AA105" s="225">
        <f t="shared" si="2"/>
        <v>125</v>
      </c>
      <c r="AB105" s="231" t="s">
        <v>20</v>
      </c>
      <c r="AC105" s="231" t="s">
        <v>3947</v>
      </c>
    </row>
    <row r="106" spans="1:29" x14ac:dyDescent="0.25">
      <c r="A106" s="231">
        <v>103</v>
      </c>
      <c r="B106" s="274"/>
      <c r="C106" s="234"/>
      <c r="D106" s="273"/>
      <c r="E106" s="231"/>
      <c r="F106" s="231"/>
      <c r="G106" s="231"/>
      <c r="H106" s="231"/>
      <c r="I106" s="231"/>
      <c r="J106" s="231"/>
      <c r="K106" s="218"/>
      <c r="L106" s="218"/>
      <c r="M106" s="231"/>
      <c r="N106" s="231"/>
      <c r="O106" s="231"/>
      <c r="P106" s="231"/>
      <c r="Q106" s="218"/>
      <c r="R106" s="231"/>
      <c r="S106" s="231"/>
      <c r="T106" s="231"/>
      <c r="U106" s="231"/>
      <c r="V106" s="218"/>
      <c r="W106" s="231"/>
      <c r="X106" s="231" t="s">
        <v>60</v>
      </c>
      <c r="Y106" s="218">
        <v>1</v>
      </c>
      <c r="Z106" s="218">
        <v>62.5</v>
      </c>
      <c r="AA106" s="225">
        <f t="shared" si="2"/>
        <v>62.5</v>
      </c>
      <c r="AB106" s="231" t="s">
        <v>20</v>
      </c>
      <c r="AC106" s="231" t="s">
        <v>3947</v>
      </c>
    </row>
    <row r="107" spans="1:29" ht="36" x14ac:dyDescent="0.25">
      <c r="A107" s="231">
        <v>104</v>
      </c>
      <c r="B107" s="274" t="s">
        <v>4123</v>
      </c>
      <c r="C107" s="234" t="s">
        <v>4124</v>
      </c>
      <c r="D107" s="273"/>
      <c r="E107" s="231"/>
      <c r="F107" s="231"/>
      <c r="G107" s="231"/>
      <c r="H107" s="231"/>
      <c r="I107" s="231"/>
      <c r="J107" s="231"/>
      <c r="K107" s="218">
        <v>1</v>
      </c>
      <c r="L107" s="231">
        <v>250</v>
      </c>
      <c r="M107" s="231">
        <v>250</v>
      </c>
      <c r="N107" s="231"/>
      <c r="O107" s="231"/>
      <c r="P107" s="231"/>
      <c r="Q107" s="218"/>
      <c r="R107" s="231"/>
      <c r="S107" s="231"/>
      <c r="T107" s="231"/>
      <c r="U107" s="231"/>
      <c r="V107" s="218"/>
      <c r="W107" s="231"/>
      <c r="X107" s="231" t="s">
        <v>60</v>
      </c>
      <c r="Y107" s="218">
        <v>1</v>
      </c>
      <c r="Z107" s="218">
        <v>100</v>
      </c>
      <c r="AA107" s="225">
        <f t="shared" si="2"/>
        <v>100</v>
      </c>
      <c r="AB107" s="231" t="s">
        <v>20</v>
      </c>
      <c r="AC107" s="231" t="s">
        <v>3947</v>
      </c>
    </row>
    <row r="108" spans="1:29" x14ac:dyDescent="0.25">
      <c r="A108" s="231">
        <v>105</v>
      </c>
      <c r="B108" s="274"/>
      <c r="C108" s="234"/>
      <c r="D108" s="273"/>
      <c r="E108" s="231"/>
      <c r="F108" s="231"/>
      <c r="G108" s="231"/>
      <c r="H108" s="231"/>
      <c r="I108" s="231"/>
      <c r="J108" s="231"/>
      <c r="K108" s="218"/>
      <c r="L108" s="231"/>
      <c r="M108" s="231"/>
      <c r="N108" s="231"/>
      <c r="O108" s="231"/>
      <c r="P108" s="231"/>
      <c r="Q108" s="218"/>
      <c r="R108" s="231"/>
      <c r="S108" s="231"/>
      <c r="T108" s="231"/>
      <c r="U108" s="231"/>
      <c r="V108" s="218">
        <v>2</v>
      </c>
      <c r="W108" s="231"/>
      <c r="X108" s="231" t="s">
        <v>60</v>
      </c>
      <c r="Y108" s="218">
        <v>1</v>
      </c>
      <c r="Z108" s="218">
        <v>82.5</v>
      </c>
      <c r="AA108" s="225">
        <f t="shared" si="2"/>
        <v>82.5</v>
      </c>
      <c r="AB108" s="231" t="s">
        <v>20</v>
      </c>
      <c r="AC108" s="231" t="s">
        <v>3947</v>
      </c>
    </row>
    <row r="109" spans="1:29" ht="24" x14ac:dyDescent="0.25">
      <c r="A109" s="231">
        <v>106</v>
      </c>
      <c r="B109" s="274" t="s">
        <v>4125</v>
      </c>
      <c r="C109" s="234" t="s">
        <v>4126</v>
      </c>
      <c r="D109" s="273"/>
      <c r="E109" s="231"/>
      <c r="F109" s="231"/>
      <c r="G109" s="231"/>
      <c r="H109" s="231"/>
      <c r="I109" s="231"/>
      <c r="J109" s="231"/>
      <c r="K109" s="218">
        <v>1</v>
      </c>
      <c r="L109" s="231">
        <v>250</v>
      </c>
      <c r="M109" s="231">
        <v>250</v>
      </c>
      <c r="N109" s="231"/>
      <c r="O109" s="231"/>
      <c r="P109" s="231"/>
      <c r="Q109" s="218"/>
      <c r="R109" s="231"/>
      <c r="S109" s="231"/>
      <c r="T109" s="231"/>
      <c r="U109" s="231"/>
      <c r="V109" s="218"/>
      <c r="W109" s="231"/>
      <c r="X109" s="231" t="s">
        <v>60</v>
      </c>
      <c r="Y109" s="218">
        <v>1</v>
      </c>
      <c r="Z109" s="218">
        <v>125</v>
      </c>
      <c r="AA109" s="225">
        <f t="shared" si="2"/>
        <v>125</v>
      </c>
      <c r="AB109" s="231" t="s">
        <v>20</v>
      </c>
      <c r="AC109" s="231" t="s">
        <v>3947</v>
      </c>
    </row>
    <row r="110" spans="1:29" ht="36" x14ac:dyDescent="0.25">
      <c r="A110" s="231">
        <v>107</v>
      </c>
      <c r="B110" s="274" t="s">
        <v>4127</v>
      </c>
      <c r="C110" s="234" t="s">
        <v>4128</v>
      </c>
      <c r="D110" s="273"/>
      <c r="E110" s="231"/>
      <c r="F110" s="231"/>
      <c r="G110" s="231"/>
      <c r="H110" s="231"/>
      <c r="I110" s="231"/>
      <c r="J110" s="231"/>
      <c r="K110" s="218">
        <v>1</v>
      </c>
      <c r="L110" s="231">
        <v>160</v>
      </c>
      <c r="M110" s="231">
        <v>160</v>
      </c>
      <c r="N110" s="231"/>
      <c r="O110" s="231"/>
      <c r="P110" s="231"/>
      <c r="Q110" s="218"/>
      <c r="R110" s="231"/>
      <c r="S110" s="231"/>
      <c r="T110" s="231"/>
      <c r="U110" s="231"/>
      <c r="V110" s="218"/>
      <c r="W110" s="231"/>
      <c r="X110" s="231" t="s">
        <v>60</v>
      </c>
      <c r="Y110" s="218">
        <v>1</v>
      </c>
      <c r="Z110" s="218">
        <v>62.5</v>
      </c>
      <c r="AA110" s="225">
        <f t="shared" si="2"/>
        <v>62.5</v>
      </c>
      <c r="AB110" s="231" t="s">
        <v>20</v>
      </c>
      <c r="AC110" s="231" t="s">
        <v>3947</v>
      </c>
    </row>
    <row r="111" spans="1:29" ht="24" x14ac:dyDescent="0.25">
      <c r="A111" s="231">
        <v>108</v>
      </c>
      <c r="B111" s="274" t="s">
        <v>4129</v>
      </c>
      <c r="C111" s="234" t="s">
        <v>4130</v>
      </c>
      <c r="D111" s="273"/>
      <c r="E111" s="231"/>
      <c r="F111" s="231"/>
      <c r="G111" s="231"/>
      <c r="H111" s="231"/>
      <c r="I111" s="231"/>
      <c r="J111" s="231"/>
      <c r="K111" s="218">
        <v>1</v>
      </c>
      <c r="L111" s="231">
        <v>160</v>
      </c>
      <c r="M111" s="231">
        <v>160</v>
      </c>
      <c r="N111" s="231"/>
      <c r="O111" s="231"/>
      <c r="P111" s="231"/>
      <c r="Q111" s="218"/>
      <c r="R111" s="231"/>
      <c r="S111" s="231"/>
      <c r="T111" s="231"/>
      <c r="U111" s="231"/>
      <c r="V111" s="218">
        <v>2</v>
      </c>
      <c r="W111" s="231"/>
      <c r="X111" s="231" t="s">
        <v>60</v>
      </c>
      <c r="Y111" s="218">
        <v>1</v>
      </c>
      <c r="Z111" s="218">
        <v>62.5</v>
      </c>
      <c r="AA111" s="225">
        <f t="shared" si="2"/>
        <v>62.5</v>
      </c>
      <c r="AB111" s="231" t="s">
        <v>20</v>
      </c>
      <c r="AC111" s="231" t="s">
        <v>3947</v>
      </c>
    </row>
    <row r="112" spans="1:29" ht="36" x14ac:dyDescent="0.25">
      <c r="A112" s="231">
        <v>109</v>
      </c>
      <c r="B112" s="274" t="s">
        <v>4131</v>
      </c>
      <c r="C112" s="234" t="s">
        <v>4132</v>
      </c>
      <c r="D112" s="273"/>
      <c r="E112" s="231"/>
      <c r="F112" s="231"/>
      <c r="G112" s="231"/>
      <c r="H112" s="231"/>
      <c r="I112" s="231"/>
      <c r="J112" s="231"/>
      <c r="K112" s="218">
        <v>1</v>
      </c>
      <c r="L112" s="231">
        <v>250</v>
      </c>
      <c r="M112" s="231">
        <v>250</v>
      </c>
      <c r="N112" s="231"/>
      <c r="O112" s="231"/>
      <c r="P112" s="231"/>
      <c r="Q112" s="218"/>
      <c r="R112" s="231"/>
      <c r="S112" s="231"/>
      <c r="T112" s="231"/>
      <c r="U112" s="231"/>
      <c r="V112" s="218"/>
      <c r="W112" s="231"/>
      <c r="X112" s="231" t="s">
        <v>60</v>
      </c>
      <c r="Y112" s="218">
        <v>1</v>
      </c>
      <c r="Z112" s="218">
        <v>62.5</v>
      </c>
      <c r="AA112" s="225">
        <f t="shared" si="2"/>
        <v>62.5</v>
      </c>
      <c r="AB112" s="231" t="s">
        <v>20</v>
      </c>
      <c r="AC112" s="231" t="s">
        <v>3947</v>
      </c>
    </row>
    <row r="113" spans="1:29" ht="36" x14ac:dyDescent="0.25">
      <c r="A113" s="231">
        <v>110</v>
      </c>
      <c r="B113" s="274" t="s">
        <v>4133</v>
      </c>
      <c r="C113" s="234" t="s">
        <v>4134</v>
      </c>
      <c r="D113" s="273"/>
      <c r="E113" s="231"/>
      <c r="F113" s="231"/>
      <c r="G113" s="231"/>
      <c r="H113" s="231"/>
      <c r="I113" s="231"/>
      <c r="J113" s="231"/>
      <c r="K113" s="218">
        <v>1</v>
      </c>
      <c r="L113" s="231">
        <v>100</v>
      </c>
      <c r="M113" s="231">
        <v>100</v>
      </c>
      <c r="N113" s="231"/>
      <c r="O113" s="231"/>
      <c r="P113" s="231"/>
      <c r="Q113" s="218"/>
      <c r="R113" s="231"/>
      <c r="S113" s="231"/>
      <c r="T113" s="231"/>
      <c r="U113" s="231"/>
      <c r="V113" s="218"/>
      <c r="W113" s="231"/>
      <c r="X113" s="231"/>
      <c r="Y113" s="218"/>
      <c r="Z113" s="218"/>
      <c r="AA113" s="225"/>
      <c r="AB113" s="231" t="s">
        <v>20</v>
      </c>
      <c r="AC113" s="231" t="s">
        <v>3947</v>
      </c>
    </row>
    <row r="114" spans="1:29" ht="24" x14ac:dyDescent="0.25">
      <c r="A114" s="231">
        <v>111</v>
      </c>
      <c r="B114" s="274" t="s">
        <v>4135</v>
      </c>
      <c r="C114" s="234" t="s">
        <v>4136</v>
      </c>
      <c r="D114" s="273"/>
      <c r="E114" s="231"/>
      <c r="F114" s="231"/>
      <c r="G114" s="231"/>
      <c r="H114" s="231"/>
      <c r="I114" s="231"/>
      <c r="J114" s="231"/>
      <c r="K114" s="218">
        <v>1</v>
      </c>
      <c r="L114" s="231">
        <v>100</v>
      </c>
      <c r="M114" s="231">
        <v>100</v>
      </c>
      <c r="N114" s="231"/>
      <c r="O114" s="231"/>
      <c r="P114" s="231"/>
      <c r="Q114" s="218"/>
      <c r="R114" s="231"/>
      <c r="S114" s="231"/>
      <c r="T114" s="231"/>
      <c r="U114" s="231"/>
      <c r="V114" s="218"/>
      <c r="W114" s="231"/>
      <c r="X114" s="231" t="s">
        <v>60</v>
      </c>
      <c r="Y114" s="218">
        <v>1</v>
      </c>
      <c r="Z114" s="218">
        <v>40</v>
      </c>
      <c r="AA114" s="225">
        <f t="shared" si="2"/>
        <v>40</v>
      </c>
      <c r="AB114" s="231" t="s">
        <v>20</v>
      </c>
      <c r="AC114" s="231" t="s">
        <v>3947</v>
      </c>
    </row>
    <row r="115" spans="1:29" ht="36" x14ac:dyDescent="0.25">
      <c r="A115" s="231">
        <v>112</v>
      </c>
      <c r="B115" s="274" t="s">
        <v>4137</v>
      </c>
      <c r="C115" s="234" t="s">
        <v>4138</v>
      </c>
      <c r="D115" s="273"/>
      <c r="E115" s="231"/>
      <c r="F115" s="231"/>
      <c r="G115" s="231"/>
      <c r="H115" s="231"/>
      <c r="I115" s="231"/>
      <c r="J115" s="231"/>
      <c r="K115" s="218">
        <v>1</v>
      </c>
      <c r="L115" s="231">
        <v>250</v>
      </c>
      <c r="M115" s="231">
        <v>250</v>
      </c>
      <c r="N115" s="231"/>
      <c r="O115" s="231"/>
      <c r="P115" s="231"/>
      <c r="Q115" s="218"/>
      <c r="R115" s="231"/>
      <c r="S115" s="231"/>
      <c r="T115" s="231"/>
      <c r="U115" s="231"/>
      <c r="V115" s="218"/>
      <c r="W115" s="231"/>
      <c r="X115" s="231" t="s">
        <v>60</v>
      </c>
      <c r="Y115" s="218">
        <v>1</v>
      </c>
      <c r="Z115" s="218">
        <v>180</v>
      </c>
      <c r="AA115" s="225">
        <f t="shared" si="2"/>
        <v>180</v>
      </c>
      <c r="AB115" s="231" t="s">
        <v>20</v>
      </c>
      <c r="AC115" s="231" t="s">
        <v>3947</v>
      </c>
    </row>
    <row r="116" spans="1:29" x14ac:dyDescent="0.25">
      <c r="A116" s="231">
        <v>113</v>
      </c>
      <c r="B116" s="274"/>
      <c r="C116" s="234"/>
      <c r="D116" s="273"/>
      <c r="E116" s="231"/>
      <c r="F116" s="231"/>
      <c r="G116" s="231"/>
      <c r="H116" s="231"/>
      <c r="I116" s="231"/>
      <c r="J116" s="231"/>
      <c r="K116" s="218"/>
      <c r="L116" s="231"/>
      <c r="M116" s="231"/>
      <c r="N116" s="231"/>
      <c r="O116" s="231"/>
      <c r="P116" s="231"/>
      <c r="Q116" s="218"/>
      <c r="R116" s="231"/>
      <c r="S116" s="231"/>
      <c r="T116" s="231"/>
      <c r="U116" s="231"/>
      <c r="V116" s="218"/>
      <c r="W116" s="231"/>
      <c r="X116" s="231" t="s">
        <v>60</v>
      </c>
      <c r="Y116" s="218">
        <v>1</v>
      </c>
      <c r="Z116" s="218">
        <v>15</v>
      </c>
      <c r="AA116" s="225">
        <f t="shared" si="2"/>
        <v>15</v>
      </c>
      <c r="AB116" s="231" t="s">
        <v>20</v>
      </c>
      <c r="AC116" s="231" t="s">
        <v>3947</v>
      </c>
    </row>
    <row r="117" spans="1:29" ht="24" x14ac:dyDescent="0.25">
      <c r="A117" s="231">
        <v>114</v>
      </c>
      <c r="B117" s="274" t="s">
        <v>4139</v>
      </c>
      <c r="C117" s="234" t="s">
        <v>4140</v>
      </c>
      <c r="D117" s="273"/>
      <c r="E117" s="231"/>
      <c r="F117" s="231"/>
      <c r="G117" s="231"/>
      <c r="H117" s="231"/>
      <c r="I117" s="231"/>
      <c r="J117" s="231"/>
      <c r="K117" s="218">
        <v>1</v>
      </c>
      <c r="L117" s="231">
        <v>315</v>
      </c>
      <c r="M117" s="231">
        <v>315</v>
      </c>
      <c r="N117" s="231"/>
      <c r="O117" s="231"/>
      <c r="P117" s="231"/>
      <c r="Q117" s="218"/>
      <c r="R117" s="231"/>
      <c r="S117" s="231"/>
      <c r="T117" s="231"/>
      <c r="U117" s="231"/>
      <c r="V117" s="218">
        <v>1</v>
      </c>
      <c r="W117" s="231"/>
      <c r="X117" s="231"/>
      <c r="Y117" s="218"/>
      <c r="Z117" s="218"/>
      <c r="AA117" s="225"/>
      <c r="AB117" s="231" t="s">
        <v>20</v>
      </c>
      <c r="AC117" s="231" t="s">
        <v>3947</v>
      </c>
    </row>
    <row r="118" spans="1:29" ht="24" x14ac:dyDescent="0.25">
      <c r="A118" s="231">
        <v>115</v>
      </c>
      <c r="B118" s="274" t="s">
        <v>4141</v>
      </c>
      <c r="C118" s="234" t="s">
        <v>4142</v>
      </c>
      <c r="D118" s="273"/>
      <c r="E118" s="231"/>
      <c r="F118" s="231"/>
      <c r="G118" s="231"/>
      <c r="H118" s="231"/>
      <c r="I118" s="231"/>
      <c r="J118" s="231"/>
      <c r="K118" s="218">
        <v>1</v>
      </c>
      <c r="L118" s="231">
        <v>250</v>
      </c>
      <c r="M118" s="231">
        <v>250</v>
      </c>
      <c r="N118" s="231"/>
      <c r="O118" s="231"/>
      <c r="P118" s="231"/>
      <c r="Q118" s="218"/>
      <c r="R118" s="231"/>
      <c r="S118" s="231"/>
      <c r="T118" s="231"/>
      <c r="U118" s="231"/>
      <c r="V118" s="218"/>
      <c r="W118" s="231"/>
      <c r="X118" s="231" t="s">
        <v>60</v>
      </c>
      <c r="Y118" s="218">
        <v>1</v>
      </c>
      <c r="Z118" s="218">
        <v>100</v>
      </c>
      <c r="AA118" s="225">
        <f t="shared" si="2"/>
        <v>100</v>
      </c>
      <c r="AB118" s="231" t="s">
        <v>20</v>
      </c>
      <c r="AC118" s="231" t="s">
        <v>3947</v>
      </c>
    </row>
    <row r="119" spans="1:29" ht="36" x14ac:dyDescent="0.25">
      <c r="A119" s="231">
        <v>116</v>
      </c>
      <c r="B119" s="274" t="s">
        <v>4143</v>
      </c>
      <c r="C119" s="234" t="s">
        <v>4144</v>
      </c>
      <c r="D119" s="273"/>
      <c r="E119" s="231"/>
      <c r="F119" s="231"/>
      <c r="G119" s="231"/>
      <c r="H119" s="231"/>
      <c r="I119" s="231"/>
      <c r="J119" s="231"/>
      <c r="K119" s="218">
        <v>1</v>
      </c>
      <c r="L119" s="231">
        <v>250</v>
      </c>
      <c r="M119" s="231">
        <v>250</v>
      </c>
      <c r="N119" s="231"/>
      <c r="O119" s="231"/>
      <c r="P119" s="231"/>
      <c r="Q119" s="218"/>
      <c r="R119" s="231"/>
      <c r="S119" s="231"/>
      <c r="T119" s="231"/>
      <c r="U119" s="231"/>
      <c r="V119" s="218"/>
      <c r="W119" s="231"/>
      <c r="X119" s="231"/>
      <c r="Y119" s="218"/>
      <c r="Z119" s="218"/>
      <c r="AA119" s="225"/>
      <c r="AB119" s="231" t="s">
        <v>20</v>
      </c>
      <c r="AC119" s="231" t="s">
        <v>3947</v>
      </c>
    </row>
    <row r="120" spans="1:29" ht="24" x14ac:dyDescent="0.25">
      <c r="A120" s="231">
        <v>117</v>
      </c>
      <c r="B120" s="274" t="s">
        <v>4145</v>
      </c>
      <c r="C120" s="234" t="s">
        <v>4146</v>
      </c>
      <c r="D120" s="273"/>
      <c r="E120" s="231"/>
      <c r="F120" s="231"/>
      <c r="G120" s="231"/>
      <c r="H120" s="231"/>
      <c r="I120" s="231"/>
      <c r="J120" s="231"/>
      <c r="K120" s="218">
        <v>1</v>
      </c>
      <c r="L120" s="231">
        <v>250</v>
      </c>
      <c r="M120" s="231">
        <v>250</v>
      </c>
      <c r="N120" s="231"/>
      <c r="O120" s="231"/>
      <c r="P120" s="231"/>
      <c r="Q120" s="218"/>
      <c r="R120" s="231"/>
      <c r="S120" s="231"/>
      <c r="T120" s="231"/>
      <c r="U120" s="231"/>
      <c r="V120" s="218"/>
      <c r="W120" s="231"/>
      <c r="X120" s="231" t="s">
        <v>60</v>
      </c>
      <c r="Y120" s="218">
        <v>1</v>
      </c>
      <c r="Z120" s="218">
        <v>125</v>
      </c>
      <c r="AA120" s="225">
        <f t="shared" si="2"/>
        <v>125</v>
      </c>
      <c r="AB120" s="231" t="s">
        <v>20</v>
      </c>
      <c r="AC120" s="231" t="s">
        <v>3947</v>
      </c>
    </row>
    <row r="121" spans="1:29" ht="24" x14ac:dyDescent="0.25">
      <c r="A121" s="231">
        <v>118</v>
      </c>
      <c r="B121" s="274" t="s">
        <v>4147</v>
      </c>
      <c r="C121" s="234" t="s">
        <v>4148</v>
      </c>
      <c r="D121" s="273"/>
      <c r="E121" s="231"/>
      <c r="F121" s="231"/>
      <c r="G121" s="231"/>
      <c r="H121" s="231"/>
      <c r="I121" s="231"/>
      <c r="J121" s="231"/>
      <c r="K121" s="218">
        <v>1</v>
      </c>
      <c r="L121" s="231">
        <v>315</v>
      </c>
      <c r="M121" s="231">
        <v>315</v>
      </c>
      <c r="N121" s="231"/>
      <c r="O121" s="231"/>
      <c r="P121" s="231"/>
      <c r="Q121" s="218"/>
      <c r="R121" s="231"/>
      <c r="S121" s="231"/>
      <c r="T121" s="231"/>
      <c r="U121" s="231"/>
      <c r="V121" s="218"/>
      <c r="W121" s="231"/>
      <c r="X121" s="231" t="s">
        <v>60</v>
      </c>
      <c r="Y121" s="218">
        <v>1</v>
      </c>
      <c r="Z121" s="218">
        <v>125</v>
      </c>
      <c r="AA121" s="225">
        <f t="shared" si="2"/>
        <v>125</v>
      </c>
      <c r="AB121" s="231" t="s">
        <v>20</v>
      </c>
      <c r="AC121" s="231" t="s">
        <v>3947</v>
      </c>
    </row>
    <row r="122" spans="1:29" x14ac:dyDescent="0.25">
      <c r="A122" s="231">
        <v>119</v>
      </c>
      <c r="B122" s="274"/>
      <c r="C122" s="234"/>
      <c r="D122" s="273"/>
      <c r="E122" s="231"/>
      <c r="F122" s="231"/>
      <c r="G122" s="231"/>
      <c r="H122" s="231"/>
      <c r="I122" s="231"/>
      <c r="J122" s="231"/>
      <c r="K122" s="218"/>
      <c r="L122" s="231"/>
      <c r="M122" s="231"/>
      <c r="N122" s="231"/>
      <c r="O122" s="231"/>
      <c r="P122" s="231"/>
      <c r="Q122" s="218"/>
      <c r="R122" s="231"/>
      <c r="S122" s="231"/>
      <c r="T122" s="231"/>
      <c r="U122" s="231"/>
      <c r="V122" s="218"/>
      <c r="W122" s="231"/>
      <c r="X122" s="231" t="s">
        <v>60</v>
      </c>
      <c r="Y122" s="218">
        <v>1</v>
      </c>
      <c r="Z122" s="218">
        <v>81</v>
      </c>
      <c r="AA122" s="225">
        <f t="shared" si="2"/>
        <v>81</v>
      </c>
      <c r="AB122" s="231" t="s">
        <v>20</v>
      </c>
      <c r="AC122" s="231" t="s">
        <v>3947</v>
      </c>
    </row>
    <row r="123" spans="1:29" x14ac:dyDescent="0.25">
      <c r="A123" s="231">
        <v>120</v>
      </c>
      <c r="B123" s="274"/>
      <c r="C123" s="234"/>
      <c r="D123" s="273"/>
      <c r="E123" s="231"/>
      <c r="F123" s="231"/>
      <c r="G123" s="231"/>
      <c r="H123" s="231"/>
      <c r="I123" s="231"/>
      <c r="J123" s="231"/>
      <c r="K123" s="218"/>
      <c r="L123" s="218"/>
      <c r="M123" s="231"/>
      <c r="N123" s="231"/>
      <c r="O123" s="231"/>
      <c r="P123" s="231"/>
      <c r="Q123" s="218"/>
      <c r="R123" s="231"/>
      <c r="S123" s="231"/>
      <c r="T123" s="231"/>
      <c r="U123" s="231"/>
      <c r="V123" s="218"/>
      <c r="W123" s="231"/>
      <c r="X123" s="231" t="s">
        <v>60</v>
      </c>
      <c r="Y123" s="218">
        <v>1</v>
      </c>
      <c r="Z123" s="218">
        <v>15</v>
      </c>
      <c r="AA123" s="225">
        <f t="shared" si="2"/>
        <v>15</v>
      </c>
      <c r="AB123" s="231" t="s">
        <v>20</v>
      </c>
      <c r="AC123" s="231" t="s">
        <v>3947</v>
      </c>
    </row>
    <row r="124" spans="1:29" ht="24" x14ac:dyDescent="0.25">
      <c r="A124" s="231">
        <v>121</v>
      </c>
      <c r="B124" s="274" t="s">
        <v>4149</v>
      </c>
      <c r="C124" s="234" t="s">
        <v>4150</v>
      </c>
      <c r="D124" s="273"/>
      <c r="E124" s="231"/>
      <c r="F124" s="231"/>
      <c r="G124" s="231"/>
      <c r="H124" s="231"/>
      <c r="I124" s="231"/>
      <c r="J124" s="231"/>
      <c r="K124" s="218">
        <v>1</v>
      </c>
      <c r="L124" s="231">
        <v>250</v>
      </c>
      <c r="M124" s="231">
        <v>250</v>
      </c>
      <c r="N124" s="231"/>
      <c r="O124" s="231"/>
      <c r="P124" s="231"/>
      <c r="Q124" s="218"/>
      <c r="R124" s="231"/>
      <c r="S124" s="231"/>
      <c r="T124" s="231"/>
      <c r="U124" s="231"/>
      <c r="V124" s="218"/>
      <c r="W124" s="231"/>
      <c r="X124" s="231" t="s">
        <v>60</v>
      </c>
      <c r="Y124" s="218">
        <v>2</v>
      </c>
      <c r="Z124" s="218">
        <v>125</v>
      </c>
      <c r="AA124" s="225">
        <f t="shared" si="2"/>
        <v>250</v>
      </c>
      <c r="AB124" s="231" t="s">
        <v>20</v>
      </c>
      <c r="AC124" s="231" t="s">
        <v>3947</v>
      </c>
    </row>
    <row r="125" spans="1:29" x14ac:dyDescent="0.25">
      <c r="A125" s="231">
        <v>122</v>
      </c>
      <c r="B125" s="274"/>
      <c r="C125" s="234"/>
      <c r="D125" s="273"/>
      <c r="E125" s="231"/>
      <c r="F125" s="231"/>
      <c r="G125" s="231"/>
      <c r="H125" s="231"/>
      <c r="I125" s="231"/>
      <c r="J125" s="231"/>
      <c r="K125" s="218"/>
      <c r="L125" s="218"/>
      <c r="M125" s="231"/>
      <c r="N125" s="231"/>
      <c r="O125" s="231"/>
      <c r="P125" s="231"/>
      <c r="Q125" s="218"/>
      <c r="R125" s="231"/>
      <c r="S125" s="231"/>
      <c r="T125" s="231"/>
      <c r="U125" s="231"/>
      <c r="V125" s="218"/>
      <c r="W125" s="231"/>
      <c r="X125" s="231" t="s">
        <v>60</v>
      </c>
      <c r="Y125" s="218">
        <v>1</v>
      </c>
      <c r="Z125" s="218">
        <v>82.5</v>
      </c>
      <c r="AA125" s="225">
        <f t="shared" si="2"/>
        <v>82.5</v>
      </c>
      <c r="AB125" s="231" t="s">
        <v>20</v>
      </c>
      <c r="AC125" s="231" t="s">
        <v>3947</v>
      </c>
    </row>
    <row r="126" spans="1:29" x14ac:dyDescent="0.25">
      <c r="A126" s="231">
        <v>123</v>
      </c>
      <c r="B126" s="274"/>
      <c r="C126" s="234"/>
      <c r="D126" s="273"/>
      <c r="E126" s="231"/>
      <c r="F126" s="231"/>
      <c r="G126" s="231"/>
      <c r="H126" s="231"/>
      <c r="I126" s="231"/>
      <c r="J126" s="231"/>
      <c r="K126" s="218"/>
      <c r="L126" s="218"/>
      <c r="M126" s="231"/>
      <c r="N126" s="231"/>
      <c r="O126" s="231"/>
      <c r="P126" s="231"/>
      <c r="Q126" s="218"/>
      <c r="R126" s="231"/>
      <c r="S126" s="231"/>
      <c r="T126" s="231"/>
      <c r="U126" s="231"/>
      <c r="V126" s="218"/>
      <c r="W126" s="231"/>
      <c r="X126" s="231" t="s">
        <v>60</v>
      </c>
      <c r="Y126" s="218">
        <v>1</v>
      </c>
      <c r="Z126" s="218">
        <v>15</v>
      </c>
      <c r="AA126" s="225">
        <f t="shared" si="2"/>
        <v>15</v>
      </c>
      <c r="AB126" s="231" t="s">
        <v>20</v>
      </c>
      <c r="AC126" s="231" t="s">
        <v>3947</v>
      </c>
    </row>
    <row r="127" spans="1:29" ht="24" x14ac:dyDescent="0.25">
      <c r="A127" s="231">
        <v>124</v>
      </c>
      <c r="B127" s="274" t="s">
        <v>4151</v>
      </c>
      <c r="C127" s="234" t="s">
        <v>4152</v>
      </c>
      <c r="D127" s="273"/>
      <c r="E127" s="231"/>
      <c r="F127" s="231"/>
      <c r="G127" s="231"/>
      <c r="H127" s="231"/>
      <c r="I127" s="231"/>
      <c r="J127" s="231"/>
      <c r="K127" s="218">
        <v>1</v>
      </c>
      <c r="L127" s="231">
        <v>250</v>
      </c>
      <c r="M127" s="231">
        <v>250</v>
      </c>
      <c r="N127" s="231"/>
      <c r="O127" s="231"/>
      <c r="P127" s="231"/>
      <c r="Q127" s="218"/>
      <c r="R127" s="231"/>
      <c r="S127" s="231"/>
      <c r="T127" s="231"/>
      <c r="U127" s="231"/>
      <c r="V127" s="218"/>
      <c r="W127" s="231"/>
      <c r="X127" s="231" t="s">
        <v>60</v>
      </c>
      <c r="Y127" s="218">
        <v>1</v>
      </c>
      <c r="Z127" s="218">
        <v>125</v>
      </c>
      <c r="AA127" s="225">
        <f t="shared" si="2"/>
        <v>125</v>
      </c>
      <c r="AB127" s="231" t="s">
        <v>20</v>
      </c>
      <c r="AC127" s="231" t="s">
        <v>3947</v>
      </c>
    </row>
    <row r="128" spans="1:29" ht="36" x14ac:dyDescent="0.25">
      <c r="A128" s="231">
        <v>125</v>
      </c>
      <c r="B128" s="274" t="s">
        <v>4153</v>
      </c>
      <c r="C128" s="234" t="s">
        <v>4154</v>
      </c>
      <c r="D128" s="273"/>
      <c r="E128" s="231"/>
      <c r="F128" s="231"/>
      <c r="G128" s="231"/>
      <c r="H128" s="231"/>
      <c r="I128" s="231"/>
      <c r="J128" s="231"/>
      <c r="K128" s="218">
        <v>1</v>
      </c>
      <c r="L128" s="231">
        <v>200</v>
      </c>
      <c r="M128" s="231">
        <v>200</v>
      </c>
      <c r="N128" s="231"/>
      <c r="O128" s="231"/>
      <c r="P128" s="231"/>
      <c r="Q128" s="218"/>
      <c r="R128" s="231"/>
      <c r="S128" s="231"/>
      <c r="T128" s="231"/>
      <c r="U128" s="231"/>
      <c r="V128" s="218"/>
      <c r="W128" s="231"/>
      <c r="X128" s="231" t="s">
        <v>60</v>
      </c>
      <c r="Y128" s="218">
        <v>1</v>
      </c>
      <c r="Z128" s="218">
        <v>55</v>
      </c>
      <c r="AA128" s="225">
        <f t="shared" si="2"/>
        <v>55</v>
      </c>
      <c r="AB128" s="231" t="s">
        <v>20</v>
      </c>
      <c r="AC128" s="231" t="s">
        <v>3947</v>
      </c>
    </row>
    <row r="129" spans="1:29" ht="24" x14ac:dyDescent="0.25">
      <c r="A129" s="231">
        <v>126</v>
      </c>
      <c r="B129" s="274" t="s">
        <v>4155</v>
      </c>
      <c r="C129" s="234" t="s">
        <v>4156</v>
      </c>
      <c r="D129" s="273"/>
      <c r="E129" s="231"/>
      <c r="F129" s="231"/>
      <c r="G129" s="231"/>
      <c r="H129" s="231"/>
      <c r="I129" s="231"/>
      <c r="J129" s="231"/>
      <c r="K129" s="218">
        <v>1</v>
      </c>
      <c r="L129" s="231">
        <v>250</v>
      </c>
      <c r="M129" s="231">
        <v>250</v>
      </c>
      <c r="N129" s="231"/>
      <c r="O129" s="231"/>
      <c r="P129" s="231"/>
      <c r="Q129" s="218"/>
      <c r="R129" s="231"/>
      <c r="S129" s="231"/>
      <c r="T129" s="231"/>
      <c r="U129" s="231"/>
      <c r="V129" s="218"/>
      <c r="W129" s="231"/>
      <c r="X129" s="231" t="s">
        <v>60</v>
      </c>
      <c r="Y129" s="218">
        <v>1</v>
      </c>
      <c r="Z129" s="218">
        <v>125</v>
      </c>
      <c r="AA129" s="225">
        <f t="shared" si="2"/>
        <v>125</v>
      </c>
      <c r="AB129" s="231" t="s">
        <v>20</v>
      </c>
      <c r="AC129" s="231" t="s">
        <v>3947</v>
      </c>
    </row>
    <row r="130" spans="1:29" ht="24" x14ac:dyDescent="0.25">
      <c r="A130" s="231">
        <v>127</v>
      </c>
      <c r="B130" s="274" t="s">
        <v>4157</v>
      </c>
      <c r="C130" s="234" t="s">
        <v>4158</v>
      </c>
      <c r="D130" s="273"/>
      <c r="E130" s="231"/>
      <c r="F130" s="231"/>
      <c r="G130" s="231"/>
      <c r="H130" s="231"/>
      <c r="I130" s="231"/>
      <c r="J130" s="231"/>
      <c r="K130" s="218">
        <v>1</v>
      </c>
      <c r="L130" s="231">
        <v>250</v>
      </c>
      <c r="M130" s="231">
        <v>250</v>
      </c>
      <c r="N130" s="231"/>
      <c r="O130" s="231"/>
      <c r="P130" s="231"/>
      <c r="Q130" s="218"/>
      <c r="R130" s="231"/>
      <c r="S130" s="231"/>
      <c r="T130" s="231"/>
      <c r="U130" s="231"/>
      <c r="V130" s="218">
        <v>1</v>
      </c>
      <c r="W130" s="231"/>
      <c r="X130" s="231" t="s">
        <v>60</v>
      </c>
      <c r="Y130" s="218">
        <v>1</v>
      </c>
      <c r="Z130" s="218">
        <v>250</v>
      </c>
      <c r="AA130" s="225">
        <f t="shared" si="2"/>
        <v>250</v>
      </c>
      <c r="AB130" s="231" t="s">
        <v>20</v>
      </c>
      <c r="AC130" s="231" t="s">
        <v>3947</v>
      </c>
    </row>
    <row r="131" spans="1:29" ht="48" x14ac:dyDescent="0.25">
      <c r="A131" s="231">
        <v>128</v>
      </c>
      <c r="B131" s="274" t="s">
        <v>4159</v>
      </c>
      <c r="C131" s="234" t="s">
        <v>4160</v>
      </c>
      <c r="D131" s="273"/>
      <c r="E131" s="231"/>
      <c r="F131" s="231"/>
      <c r="G131" s="231"/>
      <c r="H131" s="231"/>
      <c r="I131" s="231"/>
      <c r="J131" s="231"/>
      <c r="K131" s="218">
        <v>1</v>
      </c>
      <c r="L131" s="231">
        <v>250</v>
      </c>
      <c r="M131" s="231">
        <v>250</v>
      </c>
      <c r="N131" s="231"/>
      <c r="O131" s="231"/>
      <c r="P131" s="231"/>
      <c r="Q131" s="218"/>
      <c r="R131" s="231"/>
      <c r="S131" s="231"/>
      <c r="T131" s="231"/>
      <c r="U131" s="231"/>
      <c r="V131" s="218">
        <v>1</v>
      </c>
      <c r="W131" s="231"/>
      <c r="X131" s="231" t="s">
        <v>60</v>
      </c>
      <c r="Y131" s="218">
        <v>1</v>
      </c>
      <c r="Z131" s="218">
        <v>160</v>
      </c>
      <c r="AA131" s="225">
        <f t="shared" si="2"/>
        <v>160</v>
      </c>
      <c r="AB131" s="231" t="s">
        <v>20</v>
      </c>
      <c r="AC131" s="231" t="s">
        <v>3947</v>
      </c>
    </row>
    <row r="132" spans="1:29" ht="24" x14ac:dyDescent="0.25">
      <c r="A132" s="231">
        <v>129</v>
      </c>
      <c r="B132" s="274" t="s">
        <v>4161</v>
      </c>
      <c r="C132" s="234" t="s">
        <v>4162</v>
      </c>
      <c r="D132" s="273"/>
      <c r="E132" s="231"/>
      <c r="F132" s="231"/>
      <c r="G132" s="231"/>
      <c r="H132" s="231"/>
      <c r="I132" s="231"/>
      <c r="J132" s="231"/>
      <c r="K132" s="218">
        <v>1</v>
      </c>
      <c r="L132" s="231">
        <v>250</v>
      </c>
      <c r="M132" s="231">
        <v>250</v>
      </c>
      <c r="N132" s="231"/>
      <c r="O132" s="231"/>
      <c r="P132" s="231"/>
      <c r="Q132" s="218"/>
      <c r="R132" s="231"/>
      <c r="S132" s="231"/>
      <c r="T132" s="231"/>
      <c r="U132" s="231"/>
      <c r="V132" s="218"/>
      <c r="W132" s="231"/>
      <c r="X132" s="231"/>
      <c r="Y132" s="218"/>
      <c r="Z132" s="218"/>
      <c r="AA132" s="225"/>
      <c r="AB132" s="231" t="s">
        <v>20</v>
      </c>
      <c r="AC132" s="231" t="s">
        <v>3947</v>
      </c>
    </row>
    <row r="133" spans="1:29" ht="24" x14ac:dyDescent="0.25">
      <c r="A133" s="231">
        <v>130</v>
      </c>
      <c r="B133" s="274" t="s">
        <v>4163</v>
      </c>
      <c r="C133" s="234" t="s">
        <v>4164</v>
      </c>
      <c r="D133" s="273"/>
      <c r="E133" s="231"/>
      <c r="F133" s="231"/>
      <c r="G133" s="231"/>
      <c r="H133" s="231"/>
      <c r="I133" s="231"/>
      <c r="J133" s="231"/>
      <c r="K133" s="218">
        <v>1</v>
      </c>
      <c r="L133" s="231">
        <v>250</v>
      </c>
      <c r="M133" s="231">
        <v>250</v>
      </c>
      <c r="N133" s="231"/>
      <c r="O133" s="231"/>
      <c r="P133" s="231"/>
      <c r="Q133" s="218"/>
      <c r="R133" s="231"/>
      <c r="S133" s="231"/>
      <c r="T133" s="231"/>
      <c r="U133" s="231"/>
      <c r="V133" s="218"/>
      <c r="W133" s="231"/>
      <c r="X133" s="231" t="s">
        <v>60</v>
      </c>
      <c r="Y133" s="218">
        <v>1</v>
      </c>
      <c r="Z133" s="218">
        <v>140</v>
      </c>
      <c r="AA133" s="225">
        <f t="shared" si="2"/>
        <v>140</v>
      </c>
      <c r="AB133" s="231" t="s">
        <v>20</v>
      </c>
      <c r="AC133" s="231" t="s">
        <v>3947</v>
      </c>
    </row>
    <row r="134" spans="1:29" ht="24" x14ac:dyDescent="0.25">
      <c r="A134" s="231">
        <v>131</v>
      </c>
      <c r="B134" s="274" t="s">
        <v>4165</v>
      </c>
      <c r="C134" s="234" t="s">
        <v>4166</v>
      </c>
      <c r="D134" s="273"/>
      <c r="E134" s="231"/>
      <c r="F134" s="231"/>
      <c r="G134" s="231"/>
      <c r="H134" s="231"/>
      <c r="I134" s="231"/>
      <c r="J134" s="231"/>
      <c r="K134" s="218">
        <v>1</v>
      </c>
      <c r="L134" s="231">
        <v>250</v>
      </c>
      <c r="M134" s="231">
        <v>250</v>
      </c>
      <c r="N134" s="231"/>
      <c r="O134" s="231"/>
      <c r="P134" s="231"/>
      <c r="Q134" s="218"/>
      <c r="R134" s="231"/>
      <c r="S134" s="231"/>
      <c r="T134" s="231"/>
      <c r="U134" s="231"/>
      <c r="V134" s="218"/>
      <c r="W134" s="231"/>
      <c r="X134" s="231" t="s">
        <v>60</v>
      </c>
      <c r="Y134" s="218">
        <v>1</v>
      </c>
      <c r="Z134" s="218">
        <v>75</v>
      </c>
      <c r="AA134" s="225">
        <f t="shared" si="2"/>
        <v>75</v>
      </c>
      <c r="AB134" s="231" t="s">
        <v>20</v>
      </c>
      <c r="AC134" s="231" t="s">
        <v>3947</v>
      </c>
    </row>
    <row r="135" spans="1:29" ht="36" x14ac:dyDescent="0.25">
      <c r="A135" s="231">
        <v>132</v>
      </c>
      <c r="B135" s="274" t="s">
        <v>4167</v>
      </c>
      <c r="C135" s="234" t="s">
        <v>4168</v>
      </c>
      <c r="D135" s="273"/>
      <c r="E135" s="231"/>
      <c r="F135" s="231"/>
      <c r="G135" s="231"/>
      <c r="H135" s="231"/>
      <c r="I135" s="231"/>
      <c r="J135" s="231"/>
      <c r="K135" s="218">
        <v>1</v>
      </c>
      <c r="L135" s="231">
        <v>250</v>
      </c>
      <c r="M135" s="231">
        <v>250</v>
      </c>
      <c r="N135" s="231"/>
      <c r="O135" s="231"/>
      <c r="P135" s="231"/>
      <c r="Q135" s="218"/>
      <c r="R135" s="231"/>
      <c r="S135" s="231"/>
      <c r="T135" s="231"/>
      <c r="U135" s="231"/>
      <c r="V135" s="218"/>
      <c r="W135" s="231"/>
      <c r="X135" s="231" t="s">
        <v>60</v>
      </c>
      <c r="Y135" s="218">
        <v>1</v>
      </c>
      <c r="Z135" s="218">
        <v>82.5</v>
      </c>
      <c r="AA135" s="225">
        <f t="shared" si="2"/>
        <v>82.5</v>
      </c>
      <c r="AB135" s="231" t="s">
        <v>20</v>
      </c>
      <c r="AC135" s="231" t="s">
        <v>3947</v>
      </c>
    </row>
    <row r="136" spans="1:29" x14ac:dyDescent="0.25">
      <c r="A136" s="231">
        <v>133</v>
      </c>
      <c r="B136" s="274"/>
      <c r="C136" s="234"/>
      <c r="D136" s="273"/>
      <c r="E136" s="231"/>
      <c r="F136" s="231"/>
      <c r="G136" s="231"/>
      <c r="H136" s="231"/>
      <c r="I136" s="231"/>
      <c r="J136" s="231"/>
      <c r="K136" s="218"/>
      <c r="L136" s="218"/>
      <c r="M136" s="231"/>
      <c r="N136" s="231"/>
      <c r="O136" s="231"/>
      <c r="P136" s="231"/>
      <c r="Q136" s="218"/>
      <c r="R136" s="231"/>
      <c r="S136" s="231"/>
      <c r="T136" s="231"/>
      <c r="U136" s="231"/>
      <c r="V136" s="218">
        <v>1</v>
      </c>
      <c r="W136" s="231"/>
      <c r="X136" s="231" t="s">
        <v>60</v>
      </c>
      <c r="Y136" s="218">
        <v>1</v>
      </c>
      <c r="Z136" s="218">
        <v>20</v>
      </c>
      <c r="AA136" s="225">
        <f t="shared" si="2"/>
        <v>20</v>
      </c>
      <c r="AB136" s="231" t="s">
        <v>20</v>
      </c>
      <c r="AC136" s="231" t="s">
        <v>3947</v>
      </c>
    </row>
    <row r="137" spans="1:29" ht="24" x14ac:dyDescent="0.25">
      <c r="A137" s="231">
        <v>134</v>
      </c>
      <c r="B137" s="274" t="s">
        <v>4169</v>
      </c>
      <c r="C137" s="234" t="s">
        <v>4170</v>
      </c>
      <c r="D137" s="273"/>
      <c r="E137" s="231"/>
      <c r="F137" s="231"/>
      <c r="G137" s="231"/>
      <c r="H137" s="231"/>
      <c r="I137" s="231"/>
      <c r="J137" s="231"/>
      <c r="K137" s="218">
        <v>1</v>
      </c>
      <c r="L137" s="231">
        <v>160</v>
      </c>
      <c r="M137" s="231">
        <v>160</v>
      </c>
      <c r="N137" s="231"/>
      <c r="O137" s="231"/>
      <c r="P137" s="231"/>
      <c r="Q137" s="218"/>
      <c r="R137" s="231"/>
      <c r="S137" s="231"/>
      <c r="T137" s="231"/>
      <c r="U137" s="231"/>
      <c r="V137" s="218"/>
      <c r="W137" s="231"/>
      <c r="X137" s="231" t="s">
        <v>60</v>
      </c>
      <c r="Y137" s="218">
        <v>1</v>
      </c>
      <c r="Z137" s="218">
        <v>125</v>
      </c>
      <c r="AA137" s="225">
        <f t="shared" si="2"/>
        <v>125</v>
      </c>
      <c r="AB137" s="231" t="s">
        <v>20</v>
      </c>
      <c r="AC137" s="231" t="s">
        <v>3947</v>
      </c>
    </row>
    <row r="138" spans="1:29" ht="24" x14ac:dyDescent="0.25">
      <c r="A138" s="231">
        <v>135</v>
      </c>
      <c r="B138" s="274" t="s">
        <v>4171</v>
      </c>
      <c r="C138" s="234" t="s">
        <v>4172</v>
      </c>
      <c r="D138" s="273"/>
      <c r="E138" s="231"/>
      <c r="F138" s="231"/>
      <c r="G138" s="231"/>
      <c r="H138" s="231"/>
      <c r="I138" s="231"/>
      <c r="J138" s="231"/>
      <c r="K138" s="218">
        <v>1</v>
      </c>
      <c r="L138" s="231">
        <v>250</v>
      </c>
      <c r="M138" s="231">
        <v>250</v>
      </c>
      <c r="N138" s="231"/>
      <c r="O138" s="231"/>
      <c r="P138" s="231"/>
      <c r="Q138" s="218"/>
      <c r="R138" s="231"/>
      <c r="S138" s="231"/>
      <c r="T138" s="231"/>
      <c r="U138" s="231"/>
      <c r="V138" s="218"/>
      <c r="W138" s="231"/>
      <c r="X138" s="231" t="s">
        <v>60</v>
      </c>
      <c r="Y138" s="218">
        <v>1</v>
      </c>
      <c r="Z138" s="218">
        <v>82.5</v>
      </c>
      <c r="AA138" s="225">
        <f t="shared" ref="AA138:AA201" si="3">Z138*Y138</f>
        <v>82.5</v>
      </c>
      <c r="AB138" s="231" t="s">
        <v>20</v>
      </c>
      <c r="AC138" s="231" t="s">
        <v>3947</v>
      </c>
    </row>
    <row r="139" spans="1:29" ht="24" x14ac:dyDescent="0.25">
      <c r="A139" s="231">
        <v>136</v>
      </c>
      <c r="B139" s="274" t="s">
        <v>4173</v>
      </c>
      <c r="C139" s="234" t="s">
        <v>4174</v>
      </c>
      <c r="D139" s="273"/>
      <c r="E139" s="231"/>
      <c r="F139" s="231"/>
      <c r="G139" s="231"/>
      <c r="H139" s="231"/>
      <c r="I139" s="231"/>
      <c r="J139" s="231"/>
      <c r="K139" s="218">
        <v>1</v>
      </c>
      <c r="L139" s="231">
        <v>100</v>
      </c>
      <c r="M139" s="231">
        <v>100</v>
      </c>
      <c r="N139" s="231"/>
      <c r="O139" s="231"/>
      <c r="P139" s="231"/>
      <c r="Q139" s="218"/>
      <c r="R139" s="231"/>
      <c r="S139" s="231"/>
      <c r="T139" s="231"/>
      <c r="U139" s="231"/>
      <c r="V139" s="218">
        <v>2</v>
      </c>
      <c r="W139" s="231"/>
      <c r="X139" s="231"/>
      <c r="Y139" s="218"/>
      <c r="Z139" s="218"/>
      <c r="AA139" s="225"/>
      <c r="AB139" s="231" t="s">
        <v>20</v>
      </c>
      <c r="AC139" s="231" t="s">
        <v>3947</v>
      </c>
    </row>
    <row r="140" spans="1:29" ht="24" x14ac:dyDescent="0.25">
      <c r="A140" s="231">
        <v>137</v>
      </c>
      <c r="B140" s="274" t="s">
        <v>4175</v>
      </c>
      <c r="C140" s="234" t="s">
        <v>4176</v>
      </c>
      <c r="D140" s="273"/>
      <c r="E140" s="231"/>
      <c r="F140" s="231"/>
      <c r="G140" s="231"/>
      <c r="H140" s="231"/>
      <c r="I140" s="231"/>
      <c r="J140" s="231"/>
      <c r="K140" s="218">
        <v>1</v>
      </c>
      <c r="L140" s="231">
        <v>250</v>
      </c>
      <c r="M140" s="231">
        <v>250</v>
      </c>
      <c r="N140" s="231"/>
      <c r="O140" s="231"/>
      <c r="P140" s="231"/>
      <c r="Q140" s="218"/>
      <c r="R140" s="231"/>
      <c r="S140" s="231"/>
      <c r="T140" s="231"/>
      <c r="U140" s="231"/>
      <c r="V140" s="218">
        <v>1</v>
      </c>
      <c r="W140" s="231"/>
      <c r="X140" s="231" t="s">
        <v>60</v>
      </c>
      <c r="Y140" s="218">
        <v>1</v>
      </c>
      <c r="Z140" s="218">
        <v>125</v>
      </c>
      <c r="AA140" s="225">
        <f t="shared" si="3"/>
        <v>125</v>
      </c>
      <c r="AB140" s="231" t="s">
        <v>20</v>
      </c>
      <c r="AC140" s="231" t="s">
        <v>3947</v>
      </c>
    </row>
    <row r="141" spans="1:29" ht="24" x14ac:dyDescent="0.25">
      <c r="A141" s="231">
        <v>138</v>
      </c>
      <c r="B141" s="274" t="s">
        <v>4177</v>
      </c>
      <c r="C141" s="234" t="s">
        <v>4178</v>
      </c>
      <c r="D141" s="273"/>
      <c r="E141" s="231"/>
      <c r="F141" s="231"/>
      <c r="G141" s="231"/>
      <c r="H141" s="231"/>
      <c r="I141" s="231"/>
      <c r="J141" s="231"/>
      <c r="K141" s="218">
        <v>1</v>
      </c>
      <c r="L141" s="231">
        <v>315</v>
      </c>
      <c r="M141" s="231">
        <v>315</v>
      </c>
      <c r="N141" s="231"/>
      <c r="O141" s="231"/>
      <c r="P141" s="231"/>
      <c r="Q141" s="218"/>
      <c r="R141" s="231"/>
      <c r="S141" s="231"/>
      <c r="T141" s="231"/>
      <c r="U141" s="231"/>
      <c r="V141" s="218"/>
      <c r="W141" s="231"/>
      <c r="X141" s="231" t="s">
        <v>60</v>
      </c>
      <c r="Y141" s="218">
        <v>1</v>
      </c>
      <c r="Z141" s="218">
        <v>250</v>
      </c>
      <c r="AA141" s="225">
        <f t="shared" si="3"/>
        <v>250</v>
      </c>
      <c r="AB141" s="231" t="s">
        <v>20</v>
      </c>
      <c r="AC141" s="231" t="s">
        <v>3947</v>
      </c>
    </row>
    <row r="142" spans="1:29" ht="24" x14ac:dyDescent="0.25">
      <c r="A142" s="231">
        <v>139</v>
      </c>
      <c r="B142" s="274" t="s">
        <v>4179</v>
      </c>
      <c r="C142" s="234" t="s">
        <v>4180</v>
      </c>
      <c r="D142" s="273"/>
      <c r="E142" s="231"/>
      <c r="F142" s="231"/>
      <c r="G142" s="231"/>
      <c r="H142" s="231"/>
      <c r="I142" s="231"/>
      <c r="J142" s="231"/>
      <c r="K142" s="218">
        <v>1</v>
      </c>
      <c r="L142" s="231">
        <v>250</v>
      </c>
      <c r="M142" s="231">
        <v>250</v>
      </c>
      <c r="N142" s="231"/>
      <c r="O142" s="231"/>
      <c r="P142" s="231"/>
      <c r="Q142" s="218"/>
      <c r="R142" s="231"/>
      <c r="S142" s="231"/>
      <c r="T142" s="231"/>
      <c r="U142" s="231"/>
      <c r="V142" s="218"/>
      <c r="W142" s="231"/>
      <c r="X142" s="231"/>
      <c r="Y142" s="218"/>
      <c r="Z142" s="218"/>
      <c r="AA142" s="225"/>
      <c r="AB142" s="231" t="s">
        <v>20</v>
      </c>
      <c r="AC142" s="231" t="s">
        <v>3947</v>
      </c>
    </row>
    <row r="143" spans="1:29" ht="24" x14ac:dyDescent="0.25">
      <c r="A143" s="231">
        <v>140</v>
      </c>
      <c r="B143" s="274" t="s">
        <v>4181</v>
      </c>
      <c r="C143" s="234" t="s">
        <v>4182</v>
      </c>
      <c r="D143" s="273"/>
      <c r="E143" s="231"/>
      <c r="F143" s="231"/>
      <c r="G143" s="231"/>
      <c r="H143" s="231"/>
      <c r="I143" s="231"/>
      <c r="J143" s="231"/>
      <c r="K143" s="218">
        <v>1</v>
      </c>
      <c r="L143" s="231">
        <v>250</v>
      </c>
      <c r="M143" s="231">
        <v>250</v>
      </c>
      <c r="N143" s="231"/>
      <c r="O143" s="231"/>
      <c r="P143" s="231"/>
      <c r="Q143" s="218"/>
      <c r="R143" s="231"/>
      <c r="S143" s="231"/>
      <c r="T143" s="231"/>
      <c r="U143" s="231"/>
      <c r="V143" s="218">
        <v>2</v>
      </c>
      <c r="W143" s="231"/>
      <c r="X143" s="231" t="s">
        <v>60</v>
      </c>
      <c r="Y143" s="218">
        <v>1</v>
      </c>
      <c r="Z143" s="218">
        <v>50</v>
      </c>
      <c r="AA143" s="225">
        <f t="shared" si="3"/>
        <v>50</v>
      </c>
      <c r="AB143" s="231" t="s">
        <v>20</v>
      </c>
      <c r="AC143" s="231" t="s">
        <v>3947</v>
      </c>
    </row>
    <row r="144" spans="1:29" ht="24" x14ac:dyDescent="0.25">
      <c r="A144" s="231">
        <v>141</v>
      </c>
      <c r="B144" s="274" t="s">
        <v>4183</v>
      </c>
      <c r="C144" s="234" t="s">
        <v>4184</v>
      </c>
      <c r="D144" s="273"/>
      <c r="E144" s="231"/>
      <c r="F144" s="231"/>
      <c r="G144" s="231"/>
      <c r="H144" s="231"/>
      <c r="I144" s="231"/>
      <c r="J144" s="231"/>
      <c r="K144" s="218">
        <v>1</v>
      </c>
      <c r="L144" s="231">
        <v>315</v>
      </c>
      <c r="M144" s="231">
        <v>315</v>
      </c>
      <c r="N144" s="231"/>
      <c r="O144" s="231"/>
      <c r="P144" s="231"/>
      <c r="Q144" s="218"/>
      <c r="R144" s="231"/>
      <c r="S144" s="231"/>
      <c r="T144" s="231"/>
      <c r="U144" s="231"/>
      <c r="V144" s="218"/>
      <c r="W144" s="231"/>
      <c r="X144" s="231" t="s">
        <v>60</v>
      </c>
      <c r="Y144" s="218">
        <v>1</v>
      </c>
      <c r="Z144" s="218">
        <v>250</v>
      </c>
      <c r="AA144" s="225">
        <f t="shared" si="3"/>
        <v>250</v>
      </c>
      <c r="AB144" s="231" t="s">
        <v>20</v>
      </c>
      <c r="AC144" s="231" t="s">
        <v>3947</v>
      </c>
    </row>
    <row r="145" spans="1:29" ht="24" x14ac:dyDescent="0.25">
      <c r="A145" s="231">
        <v>142</v>
      </c>
      <c r="B145" s="274" t="s">
        <v>4185</v>
      </c>
      <c r="C145" s="234" t="s">
        <v>4186</v>
      </c>
      <c r="D145" s="273"/>
      <c r="E145" s="231"/>
      <c r="F145" s="231"/>
      <c r="G145" s="231"/>
      <c r="H145" s="231"/>
      <c r="I145" s="231"/>
      <c r="J145" s="231"/>
      <c r="K145" s="218">
        <v>1</v>
      </c>
      <c r="L145" s="231">
        <v>160</v>
      </c>
      <c r="M145" s="231">
        <v>160</v>
      </c>
      <c r="N145" s="231"/>
      <c r="O145" s="231"/>
      <c r="P145" s="231"/>
      <c r="Q145" s="218"/>
      <c r="R145" s="231"/>
      <c r="S145" s="231"/>
      <c r="T145" s="231"/>
      <c r="U145" s="231"/>
      <c r="V145" s="218"/>
      <c r="W145" s="231"/>
      <c r="X145" s="231"/>
      <c r="Y145" s="218"/>
      <c r="Z145" s="218"/>
      <c r="AA145" s="225"/>
      <c r="AB145" s="231" t="s">
        <v>20</v>
      </c>
      <c r="AC145" s="231" t="s">
        <v>3947</v>
      </c>
    </row>
    <row r="146" spans="1:29" ht="24" x14ac:dyDescent="0.25">
      <c r="A146" s="231">
        <v>143</v>
      </c>
      <c r="B146" s="274" t="s">
        <v>4187</v>
      </c>
      <c r="C146" s="234" t="s">
        <v>4188</v>
      </c>
      <c r="D146" s="273"/>
      <c r="E146" s="231"/>
      <c r="F146" s="231"/>
      <c r="G146" s="231"/>
      <c r="H146" s="231"/>
      <c r="I146" s="231"/>
      <c r="J146" s="231"/>
      <c r="K146" s="218">
        <v>1</v>
      </c>
      <c r="L146" s="231">
        <v>250</v>
      </c>
      <c r="M146" s="231">
        <v>250</v>
      </c>
      <c r="N146" s="231"/>
      <c r="O146" s="231"/>
      <c r="P146" s="231"/>
      <c r="Q146" s="218"/>
      <c r="R146" s="231"/>
      <c r="S146" s="231"/>
      <c r="T146" s="231"/>
      <c r="U146" s="231"/>
      <c r="V146" s="218"/>
      <c r="W146" s="231"/>
      <c r="X146" s="231"/>
      <c r="Y146" s="218"/>
      <c r="Z146" s="218"/>
      <c r="AA146" s="225"/>
      <c r="AB146" s="231" t="s">
        <v>20</v>
      </c>
      <c r="AC146" s="231" t="s">
        <v>3947</v>
      </c>
    </row>
    <row r="147" spans="1:29" ht="24" x14ac:dyDescent="0.25">
      <c r="A147" s="231">
        <v>144</v>
      </c>
      <c r="B147" s="274" t="s">
        <v>4189</v>
      </c>
      <c r="C147" s="234" t="s">
        <v>4190</v>
      </c>
      <c r="D147" s="273"/>
      <c r="E147" s="231"/>
      <c r="F147" s="231"/>
      <c r="G147" s="231"/>
      <c r="H147" s="231"/>
      <c r="I147" s="231"/>
      <c r="J147" s="231"/>
      <c r="K147" s="218">
        <v>1</v>
      </c>
      <c r="L147" s="231">
        <v>250</v>
      </c>
      <c r="M147" s="231">
        <v>250</v>
      </c>
      <c r="N147" s="231"/>
      <c r="O147" s="231"/>
      <c r="P147" s="231"/>
      <c r="Q147" s="218"/>
      <c r="R147" s="231"/>
      <c r="S147" s="231"/>
      <c r="T147" s="231"/>
      <c r="U147" s="231"/>
      <c r="V147" s="218"/>
      <c r="W147" s="231"/>
      <c r="X147" s="231" t="s">
        <v>60</v>
      </c>
      <c r="Y147" s="218">
        <v>1</v>
      </c>
      <c r="Z147" s="218">
        <v>200</v>
      </c>
      <c r="AA147" s="225">
        <f t="shared" si="3"/>
        <v>200</v>
      </c>
      <c r="AB147" s="231" t="s">
        <v>20</v>
      </c>
      <c r="AC147" s="231" t="s">
        <v>3947</v>
      </c>
    </row>
    <row r="148" spans="1:29" ht="24" x14ac:dyDescent="0.25">
      <c r="A148" s="231">
        <v>145</v>
      </c>
      <c r="B148" s="274" t="s">
        <v>4191</v>
      </c>
      <c r="C148" s="234" t="s">
        <v>4192</v>
      </c>
      <c r="D148" s="273"/>
      <c r="E148" s="231"/>
      <c r="F148" s="231"/>
      <c r="G148" s="231"/>
      <c r="H148" s="231"/>
      <c r="I148" s="231"/>
      <c r="J148" s="231"/>
      <c r="K148" s="218">
        <v>1</v>
      </c>
      <c r="L148" s="231">
        <v>250</v>
      </c>
      <c r="M148" s="231">
        <v>250</v>
      </c>
      <c r="N148" s="231"/>
      <c r="O148" s="231"/>
      <c r="P148" s="231"/>
      <c r="Q148" s="218"/>
      <c r="R148" s="231"/>
      <c r="S148" s="231"/>
      <c r="T148" s="231"/>
      <c r="U148" s="231"/>
      <c r="V148" s="218">
        <v>1</v>
      </c>
      <c r="W148" s="231"/>
      <c r="X148" s="231" t="s">
        <v>60</v>
      </c>
      <c r="Y148" s="218">
        <v>1</v>
      </c>
      <c r="Z148" s="218">
        <v>100</v>
      </c>
      <c r="AA148" s="225">
        <f t="shared" si="3"/>
        <v>100</v>
      </c>
      <c r="AB148" s="231" t="s">
        <v>20</v>
      </c>
      <c r="AC148" s="231" t="s">
        <v>3947</v>
      </c>
    </row>
    <row r="149" spans="1:29" ht="24" x14ac:dyDescent="0.25">
      <c r="A149" s="231">
        <v>146</v>
      </c>
      <c r="B149" s="274" t="s">
        <v>4193</v>
      </c>
      <c r="C149" s="234" t="s">
        <v>4194</v>
      </c>
      <c r="D149" s="273"/>
      <c r="E149" s="231"/>
      <c r="F149" s="231"/>
      <c r="G149" s="231"/>
      <c r="H149" s="231"/>
      <c r="I149" s="231"/>
      <c r="J149" s="231"/>
      <c r="K149" s="218">
        <v>1</v>
      </c>
      <c r="L149" s="231">
        <v>250</v>
      </c>
      <c r="M149" s="231">
        <v>250</v>
      </c>
      <c r="N149" s="231"/>
      <c r="O149" s="231"/>
      <c r="P149" s="231"/>
      <c r="Q149" s="218"/>
      <c r="R149" s="231"/>
      <c r="S149" s="231"/>
      <c r="T149" s="231"/>
      <c r="U149" s="231"/>
      <c r="V149" s="218"/>
      <c r="W149" s="231"/>
      <c r="X149" s="231" t="s">
        <v>60</v>
      </c>
      <c r="Y149" s="218">
        <v>1</v>
      </c>
      <c r="Z149" s="218">
        <v>160</v>
      </c>
      <c r="AA149" s="225">
        <f t="shared" si="3"/>
        <v>160</v>
      </c>
      <c r="AB149" s="231" t="s">
        <v>20</v>
      </c>
      <c r="AC149" s="231" t="s">
        <v>3947</v>
      </c>
    </row>
    <row r="150" spans="1:29" ht="24" x14ac:dyDescent="0.25">
      <c r="A150" s="231">
        <v>147</v>
      </c>
      <c r="B150" s="274" t="s">
        <v>4195</v>
      </c>
      <c r="C150" s="234" t="s">
        <v>4196</v>
      </c>
      <c r="D150" s="273"/>
      <c r="E150" s="231"/>
      <c r="F150" s="231"/>
      <c r="G150" s="231"/>
      <c r="H150" s="231"/>
      <c r="I150" s="231"/>
      <c r="J150" s="231"/>
      <c r="K150" s="218">
        <v>1</v>
      </c>
      <c r="L150" s="231">
        <v>200</v>
      </c>
      <c r="M150" s="231">
        <v>200</v>
      </c>
      <c r="N150" s="231"/>
      <c r="O150" s="231"/>
      <c r="P150" s="231"/>
      <c r="Q150" s="218"/>
      <c r="R150" s="231"/>
      <c r="S150" s="231"/>
      <c r="T150" s="231"/>
      <c r="U150" s="231"/>
      <c r="V150" s="218"/>
      <c r="W150" s="231"/>
      <c r="X150" s="231"/>
      <c r="Y150" s="218"/>
      <c r="Z150" s="218"/>
      <c r="AA150" s="225"/>
      <c r="AB150" s="231" t="s">
        <v>20</v>
      </c>
      <c r="AC150" s="231" t="s">
        <v>3947</v>
      </c>
    </row>
    <row r="151" spans="1:29" ht="24" x14ac:dyDescent="0.25">
      <c r="A151" s="231">
        <v>148</v>
      </c>
      <c r="B151" s="274" t="s">
        <v>4197</v>
      </c>
      <c r="C151" s="234" t="s">
        <v>4198</v>
      </c>
      <c r="D151" s="273"/>
      <c r="E151" s="231"/>
      <c r="F151" s="231"/>
      <c r="G151" s="231"/>
      <c r="H151" s="231"/>
      <c r="I151" s="231"/>
      <c r="J151" s="231"/>
      <c r="K151" s="218">
        <v>1</v>
      </c>
      <c r="L151" s="231">
        <v>250</v>
      </c>
      <c r="M151" s="231">
        <v>250</v>
      </c>
      <c r="N151" s="231"/>
      <c r="O151" s="231"/>
      <c r="P151" s="231"/>
      <c r="Q151" s="218"/>
      <c r="R151" s="231"/>
      <c r="S151" s="231"/>
      <c r="T151" s="231"/>
      <c r="U151" s="231"/>
      <c r="V151" s="218"/>
      <c r="W151" s="231"/>
      <c r="X151" s="231"/>
      <c r="Y151" s="218"/>
      <c r="Z151" s="218"/>
      <c r="AA151" s="225"/>
      <c r="AB151" s="231" t="s">
        <v>20</v>
      </c>
      <c r="AC151" s="231" t="s">
        <v>3947</v>
      </c>
    </row>
    <row r="152" spans="1:29" ht="24" x14ac:dyDescent="0.25">
      <c r="A152" s="231">
        <v>149</v>
      </c>
      <c r="B152" s="274" t="s">
        <v>4199</v>
      </c>
      <c r="C152" s="234" t="s">
        <v>4200</v>
      </c>
      <c r="D152" s="273"/>
      <c r="E152" s="231"/>
      <c r="F152" s="231"/>
      <c r="G152" s="231"/>
      <c r="H152" s="231"/>
      <c r="I152" s="231"/>
      <c r="J152" s="231"/>
      <c r="K152" s="218">
        <v>1</v>
      </c>
      <c r="L152" s="231">
        <v>160</v>
      </c>
      <c r="M152" s="231">
        <v>160</v>
      </c>
      <c r="N152" s="231"/>
      <c r="O152" s="231"/>
      <c r="P152" s="231"/>
      <c r="Q152" s="218"/>
      <c r="R152" s="231"/>
      <c r="S152" s="231"/>
      <c r="T152" s="231">
        <v>1</v>
      </c>
      <c r="U152" s="231"/>
      <c r="V152" s="218"/>
      <c r="W152" s="231"/>
      <c r="X152" s="231" t="s">
        <v>60</v>
      </c>
      <c r="Y152" s="218">
        <v>1</v>
      </c>
      <c r="Z152" s="218">
        <v>62.5</v>
      </c>
      <c r="AA152" s="225">
        <f t="shared" si="3"/>
        <v>62.5</v>
      </c>
      <c r="AB152" s="231" t="s">
        <v>20</v>
      </c>
      <c r="AC152" s="231" t="s">
        <v>3947</v>
      </c>
    </row>
    <row r="153" spans="1:29" x14ac:dyDescent="0.25">
      <c r="A153" s="231">
        <v>150</v>
      </c>
      <c r="B153" s="274"/>
      <c r="C153" s="234"/>
      <c r="D153" s="273"/>
      <c r="E153" s="231"/>
      <c r="F153" s="231"/>
      <c r="G153" s="231"/>
      <c r="H153" s="231"/>
      <c r="I153" s="231"/>
      <c r="J153" s="231"/>
      <c r="K153" s="218"/>
      <c r="L153" s="218"/>
      <c r="M153" s="231"/>
      <c r="N153" s="231"/>
      <c r="O153" s="231"/>
      <c r="P153" s="231"/>
      <c r="Q153" s="218"/>
      <c r="R153" s="231"/>
      <c r="S153" s="231"/>
      <c r="T153" s="231"/>
      <c r="U153" s="231"/>
      <c r="V153" s="218"/>
      <c r="W153" s="231"/>
      <c r="X153" s="231" t="s">
        <v>60</v>
      </c>
      <c r="Y153" s="218">
        <v>1</v>
      </c>
      <c r="Z153" s="218">
        <v>15</v>
      </c>
      <c r="AA153" s="225">
        <f t="shared" si="3"/>
        <v>15</v>
      </c>
      <c r="AB153" s="231" t="s">
        <v>20</v>
      </c>
      <c r="AC153" s="231" t="s">
        <v>3947</v>
      </c>
    </row>
    <row r="154" spans="1:29" ht="36" x14ac:dyDescent="0.25">
      <c r="A154" s="231">
        <v>151</v>
      </c>
      <c r="B154" s="274" t="s">
        <v>4201</v>
      </c>
      <c r="C154" s="234" t="s">
        <v>4202</v>
      </c>
      <c r="D154" s="273"/>
      <c r="E154" s="231"/>
      <c r="F154" s="231"/>
      <c r="G154" s="231"/>
      <c r="H154" s="231"/>
      <c r="I154" s="231"/>
      <c r="J154" s="231"/>
      <c r="K154" s="218">
        <v>1</v>
      </c>
      <c r="L154" s="231">
        <v>250</v>
      </c>
      <c r="M154" s="231">
        <v>250</v>
      </c>
      <c r="N154" s="231"/>
      <c r="O154" s="231"/>
      <c r="P154" s="231"/>
      <c r="Q154" s="218"/>
      <c r="R154" s="231"/>
      <c r="S154" s="231"/>
      <c r="T154" s="231"/>
      <c r="U154" s="231"/>
      <c r="V154" s="218"/>
      <c r="W154" s="231"/>
      <c r="X154" s="231"/>
      <c r="Y154" s="218"/>
      <c r="Z154" s="218"/>
      <c r="AA154" s="225"/>
      <c r="AB154" s="231" t="s">
        <v>20</v>
      </c>
      <c r="AC154" s="231" t="s">
        <v>3947</v>
      </c>
    </row>
    <row r="155" spans="1:29" ht="24" x14ac:dyDescent="0.25">
      <c r="A155" s="231">
        <v>152</v>
      </c>
      <c r="B155" s="274" t="s">
        <v>4203</v>
      </c>
      <c r="C155" s="234" t="s">
        <v>4204</v>
      </c>
      <c r="D155" s="273"/>
      <c r="E155" s="231"/>
      <c r="F155" s="231"/>
      <c r="G155" s="231"/>
      <c r="H155" s="231"/>
      <c r="I155" s="231"/>
      <c r="J155" s="231"/>
      <c r="K155" s="218">
        <v>1</v>
      </c>
      <c r="L155" s="231">
        <v>250</v>
      </c>
      <c r="M155" s="231">
        <v>250</v>
      </c>
      <c r="N155" s="231"/>
      <c r="O155" s="231"/>
      <c r="P155" s="231"/>
      <c r="Q155" s="218"/>
      <c r="R155" s="231"/>
      <c r="S155" s="231"/>
      <c r="T155" s="231"/>
      <c r="U155" s="231"/>
      <c r="V155" s="218"/>
      <c r="W155" s="231"/>
      <c r="X155" s="231"/>
      <c r="Y155" s="218"/>
      <c r="Z155" s="218"/>
      <c r="AA155" s="225"/>
      <c r="AB155" s="231" t="s">
        <v>20</v>
      </c>
      <c r="AC155" s="231" t="s">
        <v>3947</v>
      </c>
    </row>
    <row r="156" spans="1:29" ht="36" x14ac:dyDescent="0.25">
      <c r="A156" s="231">
        <v>153</v>
      </c>
      <c r="B156" s="274" t="s">
        <v>4205</v>
      </c>
      <c r="C156" s="234" t="s">
        <v>4206</v>
      </c>
      <c r="D156" s="273"/>
      <c r="E156" s="231"/>
      <c r="F156" s="231"/>
      <c r="G156" s="231"/>
      <c r="H156" s="231"/>
      <c r="I156" s="231"/>
      <c r="J156" s="231"/>
      <c r="K156" s="218">
        <v>1</v>
      </c>
      <c r="L156" s="231">
        <v>250</v>
      </c>
      <c r="M156" s="231">
        <v>250</v>
      </c>
      <c r="N156" s="231"/>
      <c r="O156" s="231"/>
      <c r="P156" s="231"/>
      <c r="Q156" s="218"/>
      <c r="R156" s="231"/>
      <c r="S156" s="231"/>
      <c r="T156" s="231"/>
      <c r="U156" s="231"/>
      <c r="V156" s="218"/>
      <c r="W156" s="231"/>
      <c r="X156" s="231" t="s">
        <v>60</v>
      </c>
      <c r="Y156" s="218">
        <v>1</v>
      </c>
      <c r="Z156" s="218">
        <v>125</v>
      </c>
      <c r="AA156" s="225">
        <f t="shared" si="3"/>
        <v>125</v>
      </c>
      <c r="AB156" s="231" t="s">
        <v>20</v>
      </c>
      <c r="AC156" s="231" t="s">
        <v>3947</v>
      </c>
    </row>
    <row r="157" spans="1:29" ht="24" x14ac:dyDescent="0.25">
      <c r="A157" s="231">
        <v>154</v>
      </c>
      <c r="B157" s="274" t="s">
        <v>4207</v>
      </c>
      <c r="C157" s="234" t="s">
        <v>4208</v>
      </c>
      <c r="D157" s="273"/>
      <c r="E157" s="231"/>
      <c r="F157" s="231"/>
      <c r="G157" s="231"/>
      <c r="H157" s="231"/>
      <c r="I157" s="231"/>
      <c r="J157" s="231"/>
      <c r="K157" s="218">
        <v>1</v>
      </c>
      <c r="L157" s="231">
        <v>160</v>
      </c>
      <c r="M157" s="231">
        <v>160</v>
      </c>
      <c r="N157" s="231"/>
      <c r="O157" s="231"/>
      <c r="P157" s="231"/>
      <c r="Q157" s="218"/>
      <c r="R157" s="231"/>
      <c r="S157" s="231"/>
      <c r="T157" s="231"/>
      <c r="U157" s="231"/>
      <c r="V157" s="218"/>
      <c r="W157" s="231"/>
      <c r="X157" s="231"/>
      <c r="Y157" s="218"/>
      <c r="Z157" s="218"/>
      <c r="AA157" s="225"/>
      <c r="AB157" s="231" t="s">
        <v>20</v>
      </c>
      <c r="AC157" s="231" t="s">
        <v>3947</v>
      </c>
    </row>
    <row r="158" spans="1:29" ht="24" x14ac:dyDescent="0.25">
      <c r="A158" s="231">
        <v>155</v>
      </c>
      <c r="B158" s="274" t="s">
        <v>4209</v>
      </c>
      <c r="C158" s="234" t="s">
        <v>4210</v>
      </c>
      <c r="D158" s="273"/>
      <c r="E158" s="231"/>
      <c r="F158" s="231"/>
      <c r="G158" s="231"/>
      <c r="H158" s="231"/>
      <c r="I158" s="231"/>
      <c r="J158" s="231"/>
      <c r="K158" s="218">
        <v>1</v>
      </c>
      <c r="L158" s="231">
        <v>200</v>
      </c>
      <c r="M158" s="231">
        <v>200</v>
      </c>
      <c r="N158" s="231"/>
      <c r="O158" s="231"/>
      <c r="P158" s="231"/>
      <c r="Q158" s="218"/>
      <c r="R158" s="231"/>
      <c r="S158" s="231"/>
      <c r="T158" s="231"/>
      <c r="U158" s="231"/>
      <c r="V158" s="218"/>
      <c r="W158" s="231"/>
      <c r="X158" s="231" t="s">
        <v>60</v>
      </c>
      <c r="Y158" s="218">
        <v>1</v>
      </c>
      <c r="Z158" s="218">
        <v>200</v>
      </c>
      <c r="AA158" s="225">
        <f t="shared" si="3"/>
        <v>200</v>
      </c>
      <c r="AB158" s="231" t="s">
        <v>20</v>
      </c>
      <c r="AC158" s="231" t="s">
        <v>3947</v>
      </c>
    </row>
    <row r="159" spans="1:29" ht="24" x14ac:dyDescent="0.25">
      <c r="A159" s="231">
        <v>156</v>
      </c>
      <c r="B159" s="274" t="s">
        <v>4211</v>
      </c>
      <c r="C159" s="234" t="s">
        <v>4212</v>
      </c>
      <c r="D159" s="273"/>
      <c r="E159" s="231"/>
      <c r="F159" s="231"/>
      <c r="G159" s="231"/>
      <c r="H159" s="231"/>
      <c r="I159" s="231"/>
      <c r="J159" s="231"/>
      <c r="K159" s="218">
        <v>1</v>
      </c>
      <c r="L159" s="231">
        <v>160</v>
      </c>
      <c r="M159" s="231">
        <v>160</v>
      </c>
      <c r="N159" s="231"/>
      <c r="O159" s="231"/>
      <c r="P159" s="231"/>
      <c r="Q159" s="218"/>
      <c r="R159" s="231"/>
      <c r="S159" s="231"/>
      <c r="T159" s="231"/>
      <c r="U159" s="231"/>
      <c r="V159" s="218">
        <v>1</v>
      </c>
      <c r="W159" s="231"/>
      <c r="X159" s="231" t="s">
        <v>60</v>
      </c>
      <c r="Y159" s="218">
        <v>1</v>
      </c>
      <c r="Z159" s="218">
        <v>20</v>
      </c>
      <c r="AA159" s="225">
        <f t="shared" si="3"/>
        <v>20</v>
      </c>
      <c r="AB159" s="231" t="s">
        <v>20</v>
      </c>
      <c r="AC159" s="231" t="s">
        <v>3947</v>
      </c>
    </row>
    <row r="160" spans="1:29" ht="36" x14ac:dyDescent="0.25">
      <c r="A160" s="231">
        <v>157</v>
      </c>
      <c r="B160" s="274" t="s">
        <v>4213</v>
      </c>
      <c r="C160" s="234" t="s">
        <v>4214</v>
      </c>
      <c r="D160" s="273"/>
      <c r="E160" s="231"/>
      <c r="F160" s="231"/>
      <c r="G160" s="231"/>
      <c r="H160" s="231"/>
      <c r="I160" s="231"/>
      <c r="J160" s="231"/>
      <c r="K160" s="218">
        <v>1</v>
      </c>
      <c r="L160" s="231">
        <v>160</v>
      </c>
      <c r="M160" s="231">
        <v>160</v>
      </c>
      <c r="N160" s="231"/>
      <c r="O160" s="231"/>
      <c r="P160" s="231"/>
      <c r="Q160" s="218"/>
      <c r="R160" s="231"/>
      <c r="S160" s="231"/>
      <c r="T160" s="231"/>
      <c r="U160" s="231"/>
      <c r="V160" s="218"/>
      <c r="W160" s="231"/>
      <c r="X160" s="231" t="s">
        <v>60</v>
      </c>
      <c r="Y160" s="218">
        <v>1</v>
      </c>
      <c r="Z160" s="218">
        <v>62.5</v>
      </c>
      <c r="AA160" s="225">
        <f t="shared" si="3"/>
        <v>62.5</v>
      </c>
      <c r="AB160" s="231" t="s">
        <v>20</v>
      </c>
      <c r="AC160" s="231" t="s">
        <v>3947</v>
      </c>
    </row>
    <row r="161" spans="1:29" ht="24" x14ac:dyDescent="0.25">
      <c r="A161" s="231">
        <v>158</v>
      </c>
      <c r="B161" s="274" t="s">
        <v>4215</v>
      </c>
      <c r="C161" s="234" t="s">
        <v>4216</v>
      </c>
      <c r="D161" s="273"/>
      <c r="E161" s="231"/>
      <c r="F161" s="231"/>
      <c r="G161" s="231"/>
      <c r="H161" s="231"/>
      <c r="I161" s="231"/>
      <c r="J161" s="231"/>
      <c r="K161" s="218">
        <v>1</v>
      </c>
      <c r="L161" s="231">
        <v>250</v>
      </c>
      <c r="M161" s="231">
        <v>250</v>
      </c>
      <c r="N161" s="231"/>
      <c r="O161" s="231"/>
      <c r="P161" s="231"/>
      <c r="Q161" s="218"/>
      <c r="R161" s="231"/>
      <c r="S161" s="231"/>
      <c r="T161" s="231"/>
      <c r="U161" s="231"/>
      <c r="V161" s="218"/>
      <c r="W161" s="231"/>
      <c r="X161" s="231" t="s">
        <v>60</v>
      </c>
      <c r="Y161" s="218">
        <v>2</v>
      </c>
      <c r="Z161" s="218">
        <v>82.5</v>
      </c>
      <c r="AA161" s="225">
        <f t="shared" si="3"/>
        <v>165</v>
      </c>
      <c r="AB161" s="231" t="s">
        <v>20</v>
      </c>
      <c r="AC161" s="231" t="s">
        <v>3947</v>
      </c>
    </row>
    <row r="162" spans="1:29" ht="24" x14ac:dyDescent="0.25">
      <c r="A162" s="231">
        <v>159</v>
      </c>
      <c r="B162" s="274" t="s">
        <v>4217</v>
      </c>
      <c r="C162" s="234" t="s">
        <v>4218</v>
      </c>
      <c r="D162" s="273"/>
      <c r="E162" s="231"/>
      <c r="F162" s="231"/>
      <c r="G162" s="231"/>
      <c r="H162" s="231"/>
      <c r="I162" s="231"/>
      <c r="J162" s="231"/>
      <c r="K162" s="218">
        <v>1</v>
      </c>
      <c r="L162" s="231">
        <v>100</v>
      </c>
      <c r="M162" s="231">
        <v>100</v>
      </c>
      <c r="N162" s="231"/>
      <c r="O162" s="231"/>
      <c r="P162" s="231"/>
      <c r="Q162" s="218"/>
      <c r="R162" s="231"/>
      <c r="S162" s="231"/>
      <c r="T162" s="231"/>
      <c r="U162" s="231"/>
      <c r="V162" s="218">
        <v>1</v>
      </c>
      <c r="W162" s="231"/>
      <c r="X162" s="231"/>
      <c r="Y162" s="218"/>
      <c r="Z162" s="218"/>
      <c r="AA162" s="225"/>
      <c r="AB162" s="231" t="s">
        <v>20</v>
      </c>
      <c r="AC162" s="231" t="s">
        <v>3947</v>
      </c>
    </row>
    <row r="163" spans="1:29" ht="36" x14ac:dyDescent="0.25">
      <c r="A163" s="231">
        <v>160</v>
      </c>
      <c r="B163" s="274" t="s">
        <v>4219</v>
      </c>
      <c r="C163" s="234" t="s">
        <v>4220</v>
      </c>
      <c r="D163" s="273"/>
      <c r="E163" s="231"/>
      <c r="F163" s="231"/>
      <c r="G163" s="231"/>
      <c r="H163" s="231"/>
      <c r="I163" s="231"/>
      <c r="J163" s="231"/>
      <c r="K163" s="218">
        <v>1</v>
      </c>
      <c r="L163" s="231">
        <v>100</v>
      </c>
      <c r="M163" s="231">
        <v>100</v>
      </c>
      <c r="N163" s="231"/>
      <c r="O163" s="231"/>
      <c r="P163" s="231"/>
      <c r="Q163" s="218"/>
      <c r="R163" s="231"/>
      <c r="S163" s="231"/>
      <c r="T163" s="231"/>
      <c r="U163" s="231"/>
      <c r="V163" s="218"/>
      <c r="W163" s="231"/>
      <c r="X163" s="231" t="s">
        <v>60</v>
      </c>
      <c r="Y163" s="218">
        <v>1</v>
      </c>
      <c r="Z163" s="218">
        <v>30</v>
      </c>
      <c r="AA163" s="225">
        <f t="shared" si="3"/>
        <v>30</v>
      </c>
      <c r="AB163" s="231" t="s">
        <v>20</v>
      </c>
      <c r="AC163" s="231" t="s">
        <v>3947</v>
      </c>
    </row>
    <row r="164" spans="1:29" ht="24" x14ac:dyDescent="0.25">
      <c r="A164" s="231">
        <v>161</v>
      </c>
      <c r="B164" s="274" t="s">
        <v>4221</v>
      </c>
      <c r="C164" s="234" t="s">
        <v>4222</v>
      </c>
      <c r="D164" s="273"/>
      <c r="E164" s="231"/>
      <c r="F164" s="231"/>
      <c r="G164" s="231"/>
      <c r="H164" s="231"/>
      <c r="I164" s="231"/>
      <c r="J164" s="231"/>
      <c r="K164" s="218">
        <v>1</v>
      </c>
      <c r="L164" s="231">
        <v>200</v>
      </c>
      <c r="M164" s="231">
        <v>200</v>
      </c>
      <c r="N164" s="231"/>
      <c r="O164" s="231"/>
      <c r="P164" s="231"/>
      <c r="Q164" s="218"/>
      <c r="R164" s="231"/>
      <c r="S164" s="231"/>
      <c r="T164" s="231"/>
      <c r="U164" s="231"/>
      <c r="V164" s="218"/>
      <c r="W164" s="231"/>
      <c r="X164" s="231"/>
      <c r="Y164" s="218"/>
      <c r="Z164" s="218"/>
      <c r="AA164" s="225"/>
      <c r="AB164" s="231" t="s">
        <v>20</v>
      </c>
      <c r="AC164" s="231" t="s">
        <v>3947</v>
      </c>
    </row>
    <row r="165" spans="1:29" ht="36" x14ac:dyDescent="0.25">
      <c r="A165" s="231">
        <v>162</v>
      </c>
      <c r="B165" s="274" t="s">
        <v>4223</v>
      </c>
      <c r="C165" s="234" t="s">
        <v>4224</v>
      </c>
      <c r="D165" s="273"/>
      <c r="E165" s="231"/>
      <c r="F165" s="231"/>
      <c r="G165" s="231"/>
      <c r="H165" s="231"/>
      <c r="I165" s="231"/>
      <c r="J165" s="231"/>
      <c r="K165" s="218">
        <v>1</v>
      </c>
      <c r="L165" s="231">
        <v>100</v>
      </c>
      <c r="M165" s="231">
        <v>100</v>
      </c>
      <c r="N165" s="231"/>
      <c r="O165" s="231"/>
      <c r="P165" s="231"/>
      <c r="Q165" s="218"/>
      <c r="R165" s="231"/>
      <c r="S165" s="231"/>
      <c r="T165" s="231"/>
      <c r="U165" s="231"/>
      <c r="V165" s="218">
        <v>1</v>
      </c>
      <c r="W165" s="231"/>
      <c r="X165" s="231"/>
      <c r="Y165" s="218"/>
      <c r="Z165" s="218"/>
      <c r="AA165" s="225"/>
      <c r="AB165" s="231" t="s">
        <v>20</v>
      </c>
      <c r="AC165" s="231" t="s">
        <v>3947</v>
      </c>
    </row>
    <row r="166" spans="1:29" ht="36" x14ac:dyDescent="0.25">
      <c r="A166" s="231">
        <v>163</v>
      </c>
      <c r="B166" s="274" t="s">
        <v>4225</v>
      </c>
      <c r="C166" s="234" t="s">
        <v>4226</v>
      </c>
      <c r="D166" s="273"/>
      <c r="E166" s="231"/>
      <c r="F166" s="231"/>
      <c r="G166" s="231"/>
      <c r="H166" s="231"/>
      <c r="I166" s="231"/>
      <c r="J166" s="231"/>
      <c r="K166" s="218">
        <v>1</v>
      </c>
      <c r="L166" s="231">
        <v>250</v>
      </c>
      <c r="M166" s="231">
        <v>250</v>
      </c>
      <c r="N166" s="231"/>
      <c r="O166" s="231"/>
      <c r="P166" s="231"/>
      <c r="Q166" s="218"/>
      <c r="R166" s="231"/>
      <c r="S166" s="231"/>
      <c r="T166" s="231"/>
      <c r="U166" s="231"/>
      <c r="V166" s="218">
        <v>1</v>
      </c>
      <c r="W166" s="231"/>
      <c r="X166" s="231" t="s">
        <v>60</v>
      </c>
      <c r="Y166" s="218">
        <v>1</v>
      </c>
      <c r="Z166" s="218">
        <v>140</v>
      </c>
      <c r="AA166" s="225">
        <f t="shared" si="3"/>
        <v>140</v>
      </c>
      <c r="AB166" s="231" t="s">
        <v>20</v>
      </c>
      <c r="AC166" s="231" t="s">
        <v>3947</v>
      </c>
    </row>
    <row r="167" spans="1:29" ht="36" x14ac:dyDescent="0.25">
      <c r="A167" s="231">
        <v>164</v>
      </c>
      <c r="B167" s="274" t="s">
        <v>4227</v>
      </c>
      <c r="C167" s="234" t="s">
        <v>4228</v>
      </c>
      <c r="D167" s="273"/>
      <c r="E167" s="231"/>
      <c r="F167" s="231"/>
      <c r="G167" s="231"/>
      <c r="H167" s="231"/>
      <c r="I167" s="231"/>
      <c r="J167" s="231"/>
      <c r="K167" s="218">
        <v>1</v>
      </c>
      <c r="L167" s="231">
        <v>100</v>
      </c>
      <c r="M167" s="231">
        <v>100</v>
      </c>
      <c r="N167" s="231"/>
      <c r="O167" s="231"/>
      <c r="P167" s="231"/>
      <c r="Q167" s="218"/>
      <c r="R167" s="231"/>
      <c r="S167" s="231"/>
      <c r="T167" s="231"/>
      <c r="U167" s="231"/>
      <c r="V167" s="218">
        <v>1</v>
      </c>
      <c r="W167" s="231"/>
      <c r="X167" s="231"/>
      <c r="Y167" s="218"/>
      <c r="Z167" s="218"/>
      <c r="AA167" s="225"/>
      <c r="AB167" s="231" t="s">
        <v>20</v>
      </c>
      <c r="AC167" s="231" t="s">
        <v>3947</v>
      </c>
    </row>
    <row r="168" spans="1:29" ht="36" x14ac:dyDescent="0.25">
      <c r="A168" s="231">
        <v>165</v>
      </c>
      <c r="B168" s="274" t="s">
        <v>4229</v>
      </c>
      <c r="C168" s="234" t="s">
        <v>4230</v>
      </c>
      <c r="D168" s="273"/>
      <c r="E168" s="231"/>
      <c r="F168" s="231"/>
      <c r="G168" s="231"/>
      <c r="H168" s="231"/>
      <c r="I168" s="231"/>
      <c r="J168" s="231"/>
      <c r="K168" s="218">
        <v>1</v>
      </c>
      <c r="L168" s="231">
        <v>250</v>
      </c>
      <c r="M168" s="231">
        <v>250</v>
      </c>
      <c r="N168" s="231"/>
      <c r="O168" s="231"/>
      <c r="P168" s="231"/>
      <c r="Q168" s="218"/>
      <c r="R168" s="231"/>
      <c r="S168" s="231"/>
      <c r="T168" s="231"/>
      <c r="U168" s="231"/>
      <c r="V168" s="218"/>
      <c r="W168" s="231"/>
      <c r="X168" s="231" t="s">
        <v>60</v>
      </c>
      <c r="Y168" s="218">
        <v>1</v>
      </c>
      <c r="Z168" s="218">
        <v>82.5</v>
      </c>
      <c r="AA168" s="225">
        <f t="shared" si="3"/>
        <v>82.5</v>
      </c>
      <c r="AB168" s="231" t="s">
        <v>20</v>
      </c>
      <c r="AC168" s="231" t="s">
        <v>3947</v>
      </c>
    </row>
    <row r="169" spans="1:29" ht="24" x14ac:dyDescent="0.25">
      <c r="A169" s="231">
        <v>166</v>
      </c>
      <c r="B169" s="274" t="s">
        <v>4231</v>
      </c>
      <c r="C169" s="234" t="s">
        <v>4232</v>
      </c>
      <c r="D169" s="273"/>
      <c r="E169" s="231"/>
      <c r="F169" s="231"/>
      <c r="G169" s="231"/>
      <c r="H169" s="231"/>
      <c r="I169" s="231"/>
      <c r="J169" s="231"/>
      <c r="K169" s="218">
        <v>1</v>
      </c>
      <c r="L169" s="231">
        <v>100</v>
      </c>
      <c r="M169" s="231">
        <v>100</v>
      </c>
      <c r="N169" s="231"/>
      <c r="O169" s="231"/>
      <c r="P169" s="231"/>
      <c r="Q169" s="218"/>
      <c r="R169" s="231"/>
      <c r="S169" s="231"/>
      <c r="T169" s="231"/>
      <c r="U169" s="231"/>
      <c r="V169" s="218">
        <v>1</v>
      </c>
      <c r="W169" s="231"/>
      <c r="X169" s="231"/>
      <c r="Y169" s="218"/>
      <c r="Z169" s="218"/>
      <c r="AA169" s="225"/>
      <c r="AB169" s="231" t="s">
        <v>20</v>
      </c>
      <c r="AC169" s="231" t="s">
        <v>3947</v>
      </c>
    </row>
    <row r="170" spans="1:29" ht="24" x14ac:dyDescent="0.25">
      <c r="A170" s="231">
        <v>167</v>
      </c>
      <c r="B170" s="274" t="s">
        <v>4233</v>
      </c>
      <c r="C170" s="234" t="s">
        <v>4234</v>
      </c>
      <c r="D170" s="273"/>
      <c r="E170" s="231"/>
      <c r="F170" s="231"/>
      <c r="G170" s="231"/>
      <c r="H170" s="231"/>
      <c r="I170" s="231"/>
      <c r="J170" s="231"/>
      <c r="K170" s="218">
        <v>1</v>
      </c>
      <c r="L170" s="231">
        <v>100</v>
      </c>
      <c r="M170" s="231">
        <v>100</v>
      </c>
      <c r="N170" s="231"/>
      <c r="O170" s="231"/>
      <c r="P170" s="231"/>
      <c r="Q170" s="218"/>
      <c r="R170" s="231"/>
      <c r="S170" s="231"/>
      <c r="T170" s="231"/>
      <c r="U170" s="231"/>
      <c r="V170" s="218"/>
      <c r="W170" s="231"/>
      <c r="X170" s="231" t="s">
        <v>60</v>
      </c>
      <c r="Y170" s="218">
        <v>1</v>
      </c>
      <c r="Z170" s="218">
        <v>40</v>
      </c>
      <c r="AA170" s="225">
        <f t="shared" si="3"/>
        <v>40</v>
      </c>
      <c r="AB170" s="231" t="s">
        <v>20</v>
      </c>
      <c r="AC170" s="231" t="s">
        <v>3947</v>
      </c>
    </row>
    <row r="171" spans="1:29" ht="24" x14ac:dyDescent="0.25">
      <c r="A171" s="231">
        <v>168</v>
      </c>
      <c r="B171" s="274" t="s">
        <v>4235</v>
      </c>
      <c r="C171" s="234" t="s">
        <v>4236</v>
      </c>
      <c r="D171" s="273"/>
      <c r="E171" s="231"/>
      <c r="F171" s="231"/>
      <c r="G171" s="231"/>
      <c r="H171" s="231"/>
      <c r="I171" s="231"/>
      <c r="J171" s="231"/>
      <c r="K171" s="218">
        <v>1</v>
      </c>
      <c r="L171" s="218">
        <v>250</v>
      </c>
      <c r="M171" s="231">
        <v>250</v>
      </c>
      <c r="N171" s="231"/>
      <c r="O171" s="231"/>
      <c r="P171" s="231"/>
      <c r="Q171" s="218"/>
      <c r="R171" s="231"/>
      <c r="S171" s="231"/>
      <c r="T171" s="231"/>
      <c r="U171" s="231"/>
      <c r="V171" s="218"/>
      <c r="W171" s="231"/>
      <c r="X171" s="231"/>
      <c r="Y171" s="218"/>
      <c r="Z171" s="218"/>
      <c r="AA171" s="225"/>
      <c r="AB171" s="231" t="s">
        <v>20</v>
      </c>
      <c r="AC171" s="231" t="s">
        <v>3947</v>
      </c>
    </row>
    <row r="172" spans="1:29" ht="36" x14ac:dyDescent="0.25">
      <c r="A172" s="231">
        <v>169</v>
      </c>
      <c r="B172" s="274" t="s">
        <v>4237</v>
      </c>
      <c r="C172" s="234" t="s">
        <v>4238</v>
      </c>
      <c r="D172" s="273"/>
      <c r="E172" s="231"/>
      <c r="F172" s="231"/>
      <c r="G172" s="231"/>
      <c r="H172" s="231"/>
      <c r="I172" s="231"/>
      <c r="J172" s="231"/>
      <c r="K172" s="218">
        <v>1</v>
      </c>
      <c r="L172" s="231">
        <v>250</v>
      </c>
      <c r="M172" s="231">
        <v>250</v>
      </c>
      <c r="N172" s="231"/>
      <c r="O172" s="231"/>
      <c r="P172" s="231"/>
      <c r="Q172" s="218"/>
      <c r="R172" s="231"/>
      <c r="S172" s="231"/>
      <c r="T172" s="231"/>
      <c r="U172" s="231"/>
      <c r="V172" s="218">
        <v>1</v>
      </c>
      <c r="W172" s="231"/>
      <c r="X172" s="231"/>
      <c r="Y172" s="218"/>
      <c r="Z172" s="218"/>
      <c r="AA172" s="225"/>
      <c r="AB172" s="231" t="s">
        <v>20</v>
      </c>
      <c r="AC172" s="231" t="s">
        <v>3947</v>
      </c>
    </row>
    <row r="173" spans="1:29" ht="24" x14ac:dyDescent="0.25">
      <c r="A173" s="231">
        <v>170</v>
      </c>
      <c r="B173" s="274" t="s">
        <v>4239</v>
      </c>
      <c r="C173" s="234" t="s">
        <v>4240</v>
      </c>
      <c r="D173" s="273"/>
      <c r="E173" s="231"/>
      <c r="F173" s="231"/>
      <c r="G173" s="231"/>
      <c r="H173" s="231"/>
      <c r="I173" s="231"/>
      <c r="J173" s="231"/>
      <c r="K173" s="218">
        <v>1</v>
      </c>
      <c r="L173" s="231">
        <v>250</v>
      </c>
      <c r="M173" s="231">
        <v>250</v>
      </c>
      <c r="N173" s="231"/>
      <c r="O173" s="231"/>
      <c r="P173" s="231"/>
      <c r="Q173" s="218"/>
      <c r="R173" s="231"/>
      <c r="S173" s="231"/>
      <c r="T173" s="231"/>
      <c r="U173" s="231"/>
      <c r="V173" s="218">
        <v>1</v>
      </c>
      <c r="W173" s="231"/>
      <c r="X173" s="231" t="s">
        <v>60</v>
      </c>
      <c r="Y173" s="218">
        <v>1</v>
      </c>
      <c r="Z173" s="218">
        <v>100</v>
      </c>
      <c r="AA173" s="225">
        <f t="shared" si="3"/>
        <v>100</v>
      </c>
      <c r="AB173" s="231" t="s">
        <v>20</v>
      </c>
      <c r="AC173" s="231" t="s">
        <v>3947</v>
      </c>
    </row>
    <row r="174" spans="1:29" ht="24" x14ac:dyDescent="0.25">
      <c r="A174" s="231">
        <v>171</v>
      </c>
      <c r="B174" s="274" t="s">
        <v>4241</v>
      </c>
      <c r="C174" s="234" t="s">
        <v>4242</v>
      </c>
      <c r="D174" s="273"/>
      <c r="E174" s="231"/>
      <c r="F174" s="231"/>
      <c r="G174" s="231"/>
      <c r="H174" s="231"/>
      <c r="I174" s="231"/>
      <c r="J174" s="231"/>
      <c r="K174" s="218">
        <v>1</v>
      </c>
      <c r="L174" s="231">
        <v>200</v>
      </c>
      <c r="M174" s="231">
        <v>200</v>
      </c>
      <c r="N174" s="231"/>
      <c r="O174" s="231"/>
      <c r="P174" s="231"/>
      <c r="Q174" s="218"/>
      <c r="R174" s="231"/>
      <c r="S174" s="231"/>
      <c r="T174" s="231"/>
      <c r="U174" s="231"/>
      <c r="V174" s="218">
        <v>1</v>
      </c>
      <c r="W174" s="231"/>
      <c r="X174" s="231" t="s">
        <v>60</v>
      </c>
      <c r="Y174" s="218">
        <v>1</v>
      </c>
      <c r="Z174" s="218">
        <v>82.5</v>
      </c>
      <c r="AA174" s="225">
        <f t="shared" si="3"/>
        <v>82.5</v>
      </c>
      <c r="AB174" s="231" t="s">
        <v>20</v>
      </c>
      <c r="AC174" s="231" t="s">
        <v>3947</v>
      </c>
    </row>
    <row r="175" spans="1:29" ht="36" x14ac:dyDescent="0.25">
      <c r="A175" s="231">
        <v>172</v>
      </c>
      <c r="B175" s="274" t="s">
        <v>4243</v>
      </c>
      <c r="C175" s="234" t="s">
        <v>4244</v>
      </c>
      <c r="D175" s="273"/>
      <c r="E175" s="231"/>
      <c r="F175" s="231"/>
      <c r="G175" s="231"/>
      <c r="H175" s="231"/>
      <c r="I175" s="231"/>
      <c r="J175" s="231"/>
      <c r="K175" s="218">
        <v>1</v>
      </c>
      <c r="L175" s="231">
        <v>250</v>
      </c>
      <c r="M175" s="231">
        <v>250</v>
      </c>
      <c r="N175" s="231"/>
      <c r="O175" s="231"/>
      <c r="P175" s="231"/>
      <c r="Q175" s="218"/>
      <c r="R175" s="231"/>
      <c r="S175" s="231"/>
      <c r="T175" s="231"/>
      <c r="U175" s="231"/>
      <c r="V175" s="218"/>
      <c r="W175" s="231"/>
      <c r="X175" s="231" t="s">
        <v>60</v>
      </c>
      <c r="Y175" s="218">
        <v>1</v>
      </c>
      <c r="Z175" s="218">
        <v>30</v>
      </c>
      <c r="AA175" s="225">
        <f t="shared" si="3"/>
        <v>30</v>
      </c>
      <c r="AB175" s="231" t="s">
        <v>20</v>
      </c>
      <c r="AC175" s="231" t="s">
        <v>3947</v>
      </c>
    </row>
    <row r="176" spans="1:29" ht="24" x14ac:dyDescent="0.25">
      <c r="A176" s="231">
        <v>173</v>
      </c>
      <c r="B176" s="274" t="s">
        <v>4245</v>
      </c>
      <c r="C176" s="234" t="s">
        <v>4246</v>
      </c>
      <c r="D176" s="273"/>
      <c r="E176" s="231"/>
      <c r="F176" s="231"/>
      <c r="G176" s="231"/>
      <c r="H176" s="231"/>
      <c r="I176" s="231"/>
      <c r="J176" s="231"/>
      <c r="K176" s="218">
        <v>1</v>
      </c>
      <c r="L176" s="231">
        <v>100</v>
      </c>
      <c r="M176" s="231">
        <v>100</v>
      </c>
      <c r="N176" s="231"/>
      <c r="O176" s="231"/>
      <c r="P176" s="231"/>
      <c r="Q176" s="218"/>
      <c r="R176" s="231"/>
      <c r="S176" s="231"/>
      <c r="T176" s="231"/>
      <c r="U176" s="231"/>
      <c r="V176" s="218">
        <v>1</v>
      </c>
      <c r="W176" s="231"/>
      <c r="X176" s="231"/>
      <c r="Y176" s="218"/>
      <c r="Z176" s="218"/>
      <c r="AA176" s="225"/>
      <c r="AB176" s="231" t="s">
        <v>20</v>
      </c>
      <c r="AC176" s="231" t="s">
        <v>3947</v>
      </c>
    </row>
    <row r="177" spans="1:29" ht="24" x14ac:dyDescent="0.25">
      <c r="A177" s="231">
        <v>174</v>
      </c>
      <c r="B177" s="274" t="s">
        <v>4247</v>
      </c>
      <c r="C177" s="234" t="s">
        <v>4248</v>
      </c>
      <c r="D177" s="273"/>
      <c r="E177" s="231"/>
      <c r="F177" s="231"/>
      <c r="G177" s="231"/>
      <c r="H177" s="231"/>
      <c r="I177" s="231"/>
      <c r="J177" s="231"/>
      <c r="K177" s="218">
        <v>1</v>
      </c>
      <c r="L177" s="231">
        <v>250</v>
      </c>
      <c r="M177" s="231">
        <v>250</v>
      </c>
      <c r="N177" s="231"/>
      <c r="O177" s="231"/>
      <c r="P177" s="231"/>
      <c r="Q177" s="218"/>
      <c r="R177" s="231"/>
      <c r="S177" s="231"/>
      <c r="T177" s="231"/>
      <c r="U177" s="231"/>
      <c r="V177" s="218"/>
      <c r="W177" s="231"/>
      <c r="X177" s="231" t="s">
        <v>60</v>
      </c>
      <c r="Y177" s="218">
        <v>1</v>
      </c>
      <c r="Z177" s="218">
        <v>250</v>
      </c>
      <c r="AA177" s="225">
        <f t="shared" si="3"/>
        <v>250</v>
      </c>
      <c r="AB177" s="231" t="s">
        <v>20</v>
      </c>
      <c r="AC177" s="231" t="s">
        <v>3947</v>
      </c>
    </row>
    <row r="178" spans="1:29" ht="36" x14ac:dyDescent="0.25">
      <c r="A178" s="231">
        <v>175</v>
      </c>
      <c r="B178" s="274" t="s">
        <v>4249</v>
      </c>
      <c r="C178" s="234" t="s">
        <v>4250</v>
      </c>
      <c r="D178" s="273"/>
      <c r="E178" s="231"/>
      <c r="F178" s="231"/>
      <c r="G178" s="231"/>
      <c r="H178" s="231"/>
      <c r="I178" s="231"/>
      <c r="J178" s="231"/>
      <c r="K178" s="218">
        <v>1</v>
      </c>
      <c r="L178" s="231">
        <v>100</v>
      </c>
      <c r="M178" s="231">
        <v>100</v>
      </c>
      <c r="N178" s="231"/>
      <c r="O178" s="231"/>
      <c r="P178" s="231"/>
      <c r="Q178" s="218"/>
      <c r="R178" s="231"/>
      <c r="S178" s="231"/>
      <c r="T178" s="231"/>
      <c r="U178" s="231"/>
      <c r="V178" s="218">
        <v>1</v>
      </c>
      <c r="W178" s="231"/>
      <c r="X178" s="231" t="s">
        <v>60</v>
      </c>
      <c r="Y178" s="218">
        <v>1</v>
      </c>
      <c r="Z178" s="218">
        <v>82.5</v>
      </c>
      <c r="AA178" s="225">
        <f t="shared" si="3"/>
        <v>82.5</v>
      </c>
      <c r="AB178" s="231" t="s">
        <v>20</v>
      </c>
      <c r="AC178" s="231" t="s">
        <v>3947</v>
      </c>
    </row>
    <row r="179" spans="1:29" ht="24" x14ac:dyDescent="0.25">
      <c r="A179" s="231">
        <v>176</v>
      </c>
      <c r="B179" s="274" t="s">
        <v>4251</v>
      </c>
      <c r="C179" s="234" t="s">
        <v>4252</v>
      </c>
      <c r="D179" s="273"/>
      <c r="E179" s="231"/>
      <c r="F179" s="231"/>
      <c r="G179" s="231"/>
      <c r="H179" s="231"/>
      <c r="I179" s="231"/>
      <c r="J179" s="231"/>
      <c r="K179" s="218">
        <v>1</v>
      </c>
      <c r="L179" s="231">
        <v>160</v>
      </c>
      <c r="M179" s="231">
        <v>160</v>
      </c>
      <c r="N179" s="231"/>
      <c r="O179" s="231"/>
      <c r="P179" s="231"/>
      <c r="Q179" s="218"/>
      <c r="R179" s="231"/>
      <c r="S179" s="231"/>
      <c r="T179" s="231"/>
      <c r="U179" s="231"/>
      <c r="V179" s="218"/>
      <c r="W179" s="231"/>
      <c r="X179" s="231" t="s">
        <v>60</v>
      </c>
      <c r="Y179" s="218">
        <v>1</v>
      </c>
      <c r="Z179" s="218">
        <v>25</v>
      </c>
      <c r="AA179" s="225">
        <f t="shared" si="3"/>
        <v>25</v>
      </c>
      <c r="AB179" s="231" t="s">
        <v>20</v>
      </c>
      <c r="AC179" s="231" t="s">
        <v>3947</v>
      </c>
    </row>
    <row r="180" spans="1:29" ht="36" x14ac:dyDescent="0.25">
      <c r="A180" s="231">
        <v>177</v>
      </c>
      <c r="B180" s="274" t="s">
        <v>4253</v>
      </c>
      <c r="C180" s="234" t="s">
        <v>4254</v>
      </c>
      <c r="D180" s="273"/>
      <c r="E180" s="231"/>
      <c r="F180" s="231"/>
      <c r="G180" s="231"/>
      <c r="H180" s="231"/>
      <c r="I180" s="231"/>
      <c r="J180" s="231"/>
      <c r="K180" s="218">
        <v>1</v>
      </c>
      <c r="L180" s="231">
        <v>160</v>
      </c>
      <c r="M180" s="231">
        <v>160</v>
      </c>
      <c r="N180" s="231"/>
      <c r="O180" s="231"/>
      <c r="P180" s="231"/>
      <c r="Q180" s="218"/>
      <c r="R180" s="231"/>
      <c r="S180" s="231"/>
      <c r="T180" s="231"/>
      <c r="U180" s="231"/>
      <c r="V180" s="218"/>
      <c r="W180" s="231"/>
      <c r="X180" s="231" t="s">
        <v>60</v>
      </c>
      <c r="Y180" s="218">
        <v>1</v>
      </c>
      <c r="Z180" s="218">
        <v>40</v>
      </c>
      <c r="AA180" s="225">
        <f t="shared" si="3"/>
        <v>40</v>
      </c>
      <c r="AB180" s="231" t="s">
        <v>20</v>
      </c>
      <c r="AC180" s="231" t="s">
        <v>3947</v>
      </c>
    </row>
    <row r="181" spans="1:29" ht="24" x14ac:dyDescent="0.25">
      <c r="A181" s="231">
        <v>178</v>
      </c>
      <c r="B181" s="274" t="s">
        <v>4255</v>
      </c>
      <c r="C181" s="234" t="s">
        <v>4256</v>
      </c>
      <c r="D181" s="273"/>
      <c r="E181" s="231"/>
      <c r="F181" s="231"/>
      <c r="G181" s="231"/>
      <c r="H181" s="231"/>
      <c r="I181" s="231"/>
      <c r="J181" s="231"/>
      <c r="K181" s="218">
        <v>1</v>
      </c>
      <c r="L181" s="231">
        <v>100</v>
      </c>
      <c r="M181" s="231">
        <v>100</v>
      </c>
      <c r="N181" s="231"/>
      <c r="O181" s="231"/>
      <c r="P181" s="231"/>
      <c r="Q181" s="218"/>
      <c r="R181" s="231"/>
      <c r="S181" s="231"/>
      <c r="T181" s="231"/>
      <c r="U181" s="231"/>
      <c r="V181" s="218"/>
      <c r="W181" s="231"/>
      <c r="X181" s="231" t="s">
        <v>60</v>
      </c>
      <c r="Y181" s="218">
        <v>1</v>
      </c>
      <c r="Z181" s="218">
        <v>50</v>
      </c>
      <c r="AA181" s="225">
        <f t="shared" si="3"/>
        <v>50</v>
      </c>
      <c r="AB181" s="231" t="s">
        <v>20</v>
      </c>
      <c r="AC181" s="231" t="s">
        <v>3947</v>
      </c>
    </row>
    <row r="182" spans="1:29" ht="24" x14ac:dyDescent="0.25">
      <c r="A182" s="231">
        <v>179</v>
      </c>
      <c r="B182" s="274" t="s">
        <v>4257</v>
      </c>
      <c r="C182" s="234" t="s">
        <v>4258</v>
      </c>
      <c r="D182" s="273"/>
      <c r="E182" s="231"/>
      <c r="F182" s="231"/>
      <c r="G182" s="231"/>
      <c r="H182" s="231"/>
      <c r="I182" s="231"/>
      <c r="J182" s="231"/>
      <c r="K182" s="218">
        <v>1</v>
      </c>
      <c r="L182" s="231">
        <v>100</v>
      </c>
      <c r="M182" s="231">
        <v>100</v>
      </c>
      <c r="N182" s="231"/>
      <c r="O182" s="231"/>
      <c r="P182" s="231"/>
      <c r="Q182" s="218"/>
      <c r="R182" s="231"/>
      <c r="S182" s="231"/>
      <c r="T182" s="231"/>
      <c r="U182" s="231"/>
      <c r="V182" s="218"/>
      <c r="W182" s="231"/>
      <c r="X182" s="231"/>
      <c r="Y182" s="218"/>
      <c r="Z182" s="218"/>
      <c r="AA182" s="225"/>
      <c r="AB182" s="231" t="s">
        <v>20</v>
      </c>
      <c r="AC182" s="231" t="s">
        <v>3947</v>
      </c>
    </row>
    <row r="183" spans="1:29" ht="24" x14ac:dyDescent="0.25">
      <c r="A183" s="231">
        <v>180</v>
      </c>
      <c r="B183" s="274" t="s">
        <v>4259</v>
      </c>
      <c r="C183" s="234" t="s">
        <v>4260</v>
      </c>
      <c r="D183" s="273"/>
      <c r="E183" s="231"/>
      <c r="F183" s="231"/>
      <c r="G183" s="231"/>
      <c r="H183" s="231"/>
      <c r="I183" s="231"/>
      <c r="J183" s="231"/>
      <c r="K183" s="218">
        <v>1</v>
      </c>
      <c r="L183" s="231">
        <v>100</v>
      </c>
      <c r="M183" s="231">
        <v>100</v>
      </c>
      <c r="N183" s="231"/>
      <c r="O183" s="231"/>
      <c r="P183" s="231"/>
      <c r="Q183" s="218"/>
      <c r="R183" s="231"/>
      <c r="S183" s="231"/>
      <c r="T183" s="231"/>
      <c r="U183" s="231"/>
      <c r="V183" s="218">
        <v>2</v>
      </c>
      <c r="W183" s="231"/>
      <c r="X183" s="231" t="s">
        <v>60</v>
      </c>
      <c r="Y183" s="218">
        <v>1</v>
      </c>
      <c r="Z183" s="218">
        <v>50</v>
      </c>
      <c r="AA183" s="225">
        <f t="shared" si="3"/>
        <v>50</v>
      </c>
      <c r="AB183" s="231" t="s">
        <v>20</v>
      </c>
      <c r="AC183" s="231" t="s">
        <v>3947</v>
      </c>
    </row>
    <row r="184" spans="1:29" ht="36" x14ac:dyDescent="0.25">
      <c r="A184" s="231">
        <v>181</v>
      </c>
      <c r="B184" s="274" t="s">
        <v>4261</v>
      </c>
      <c r="C184" s="234" t="s">
        <v>4262</v>
      </c>
      <c r="D184" s="273"/>
      <c r="E184" s="231"/>
      <c r="F184" s="231"/>
      <c r="G184" s="231"/>
      <c r="H184" s="231"/>
      <c r="I184" s="231"/>
      <c r="J184" s="231"/>
      <c r="K184" s="218">
        <v>1</v>
      </c>
      <c r="L184" s="231">
        <v>250</v>
      </c>
      <c r="M184" s="231">
        <v>250</v>
      </c>
      <c r="N184" s="231"/>
      <c r="O184" s="231"/>
      <c r="P184" s="231"/>
      <c r="Q184" s="218"/>
      <c r="R184" s="231"/>
      <c r="S184" s="231"/>
      <c r="T184" s="231"/>
      <c r="U184" s="231"/>
      <c r="V184" s="218"/>
      <c r="W184" s="231"/>
      <c r="X184" s="231" t="s">
        <v>60</v>
      </c>
      <c r="Y184" s="218">
        <v>1</v>
      </c>
      <c r="Z184" s="218">
        <v>80</v>
      </c>
      <c r="AA184" s="225">
        <f t="shared" si="3"/>
        <v>80</v>
      </c>
      <c r="AB184" s="231" t="s">
        <v>20</v>
      </c>
      <c r="AC184" s="231" t="s">
        <v>3947</v>
      </c>
    </row>
    <row r="185" spans="1:29" x14ac:dyDescent="0.25">
      <c r="A185" s="231">
        <v>182</v>
      </c>
      <c r="B185" s="274"/>
      <c r="C185" s="234"/>
      <c r="D185" s="273"/>
      <c r="E185" s="231"/>
      <c r="F185" s="231"/>
      <c r="G185" s="231"/>
      <c r="H185" s="231"/>
      <c r="I185" s="231"/>
      <c r="J185" s="231"/>
      <c r="K185" s="218"/>
      <c r="L185" s="218"/>
      <c r="M185" s="231"/>
      <c r="N185" s="231"/>
      <c r="O185" s="231"/>
      <c r="P185" s="231"/>
      <c r="Q185" s="218"/>
      <c r="R185" s="231"/>
      <c r="S185" s="231"/>
      <c r="T185" s="231"/>
      <c r="U185" s="231"/>
      <c r="V185" s="218"/>
      <c r="W185" s="231"/>
      <c r="X185" s="231" t="s">
        <v>60</v>
      </c>
      <c r="Y185" s="218">
        <v>1</v>
      </c>
      <c r="Z185" s="218">
        <v>62.5</v>
      </c>
      <c r="AA185" s="225">
        <f t="shared" si="3"/>
        <v>62.5</v>
      </c>
      <c r="AB185" s="231" t="s">
        <v>20</v>
      </c>
      <c r="AC185" s="231" t="s">
        <v>3947</v>
      </c>
    </row>
    <row r="186" spans="1:29" x14ac:dyDescent="0.25">
      <c r="A186" s="231">
        <v>183</v>
      </c>
      <c r="B186" s="274"/>
      <c r="C186" s="234"/>
      <c r="D186" s="273"/>
      <c r="E186" s="231"/>
      <c r="F186" s="231"/>
      <c r="G186" s="231"/>
      <c r="H186" s="231"/>
      <c r="I186" s="231"/>
      <c r="J186" s="231"/>
      <c r="K186" s="218"/>
      <c r="L186" s="218"/>
      <c r="M186" s="231"/>
      <c r="N186" s="231"/>
      <c r="O186" s="231"/>
      <c r="P186" s="231"/>
      <c r="Q186" s="218"/>
      <c r="R186" s="231"/>
      <c r="S186" s="231"/>
      <c r="T186" s="231"/>
      <c r="U186" s="231"/>
      <c r="V186" s="218"/>
      <c r="W186" s="231"/>
      <c r="X186" s="231" t="s">
        <v>60</v>
      </c>
      <c r="Y186" s="218">
        <v>1</v>
      </c>
      <c r="Z186" s="218">
        <v>30</v>
      </c>
      <c r="AA186" s="225">
        <f t="shared" si="3"/>
        <v>30</v>
      </c>
      <c r="AB186" s="231" t="s">
        <v>20</v>
      </c>
      <c r="AC186" s="231" t="s">
        <v>3947</v>
      </c>
    </row>
    <row r="187" spans="1:29" x14ac:dyDescent="0.25">
      <c r="A187" s="231">
        <v>184</v>
      </c>
      <c r="B187" s="274"/>
      <c r="C187" s="234"/>
      <c r="D187" s="273"/>
      <c r="E187" s="231"/>
      <c r="F187" s="231"/>
      <c r="G187" s="231"/>
      <c r="H187" s="231"/>
      <c r="I187" s="231"/>
      <c r="J187" s="231"/>
      <c r="K187" s="218"/>
      <c r="L187" s="218"/>
      <c r="M187" s="231"/>
      <c r="N187" s="231"/>
      <c r="O187" s="231"/>
      <c r="P187" s="231"/>
      <c r="Q187" s="218"/>
      <c r="R187" s="231"/>
      <c r="S187" s="231"/>
      <c r="T187" s="231"/>
      <c r="U187" s="231"/>
      <c r="V187" s="218"/>
      <c r="W187" s="231"/>
      <c r="X187" s="231" t="s">
        <v>60</v>
      </c>
      <c r="Y187" s="218">
        <v>1</v>
      </c>
      <c r="Z187" s="218">
        <v>20</v>
      </c>
      <c r="AA187" s="225">
        <f t="shared" si="3"/>
        <v>20</v>
      </c>
      <c r="AB187" s="231" t="s">
        <v>20</v>
      </c>
      <c r="AC187" s="231" t="s">
        <v>3947</v>
      </c>
    </row>
    <row r="188" spans="1:29" ht="24" x14ac:dyDescent="0.25">
      <c r="A188" s="231">
        <v>185</v>
      </c>
      <c r="B188" s="274" t="s">
        <v>4263</v>
      </c>
      <c r="C188" s="234" t="s">
        <v>4264</v>
      </c>
      <c r="D188" s="273"/>
      <c r="E188" s="231"/>
      <c r="F188" s="231"/>
      <c r="G188" s="231"/>
      <c r="H188" s="231"/>
      <c r="I188" s="231"/>
      <c r="J188" s="231"/>
      <c r="K188" s="218">
        <v>1</v>
      </c>
      <c r="L188" s="218">
        <v>250</v>
      </c>
      <c r="M188" s="231">
        <v>250</v>
      </c>
      <c r="N188" s="231"/>
      <c r="O188" s="231"/>
      <c r="P188" s="231"/>
      <c r="Q188" s="218"/>
      <c r="R188" s="231"/>
      <c r="S188" s="231"/>
      <c r="T188" s="231"/>
      <c r="U188" s="231"/>
      <c r="V188" s="218"/>
      <c r="W188" s="231"/>
      <c r="X188" s="231" t="s">
        <v>60</v>
      </c>
      <c r="Y188" s="218">
        <v>1</v>
      </c>
      <c r="Z188" s="218">
        <v>125</v>
      </c>
      <c r="AA188" s="225">
        <f t="shared" si="3"/>
        <v>125</v>
      </c>
      <c r="AB188" s="231" t="s">
        <v>20</v>
      </c>
      <c r="AC188" s="231" t="s">
        <v>3947</v>
      </c>
    </row>
    <row r="189" spans="1:29" x14ac:dyDescent="0.25">
      <c r="A189" s="231">
        <v>186</v>
      </c>
      <c r="B189" s="274"/>
      <c r="C189" s="234"/>
      <c r="D189" s="273"/>
      <c r="E189" s="231"/>
      <c r="F189" s="231"/>
      <c r="G189" s="231"/>
      <c r="H189" s="231"/>
      <c r="I189" s="231"/>
      <c r="J189" s="231"/>
      <c r="K189" s="218"/>
      <c r="L189" s="218"/>
      <c r="M189" s="231"/>
      <c r="N189" s="231"/>
      <c r="O189" s="231"/>
      <c r="P189" s="231"/>
      <c r="Q189" s="218"/>
      <c r="R189" s="231"/>
      <c r="S189" s="231"/>
      <c r="T189" s="231"/>
      <c r="U189" s="231"/>
      <c r="V189" s="218"/>
      <c r="W189" s="231"/>
      <c r="X189" s="231" t="s">
        <v>60</v>
      </c>
      <c r="Y189" s="218">
        <v>1</v>
      </c>
      <c r="Z189" s="218">
        <v>63</v>
      </c>
      <c r="AA189" s="225">
        <f t="shared" si="3"/>
        <v>63</v>
      </c>
      <c r="AB189" s="231" t="s">
        <v>20</v>
      </c>
      <c r="AC189" s="231" t="s">
        <v>3947</v>
      </c>
    </row>
    <row r="190" spans="1:29" ht="48" x14ac:dyDescent="0.25">
      <c r="A190" s="231">
        <v>187</v>
      </c>
      <c r="B190" s="274" t="s">
        <v>4265</v>
      </c>
      <c r="C190" s="234" t="s">
        <v>4266</v>
      </c>
      <c r="D190" s="273"/>
      <c r="E190" s="231"/>
      <c r="F190" s="231"/>
      <c r="G190" s="231"/>
      <c r="H190" s="231"/>
      <c r="I190" s="231"/>
      <c r="J190" s="231"/>
      <c r="K190" s="218">
        <v>1</v>
      </c>
      <c r="L190" s="218">
        <v>315</v>
      </c>
      <c r="M190" s="231">
        <v>315</v>
      </c>
      <c r="N190" s="231"/>
      <c r="O190" s="231"/>
      <c r="P190" s="231"/>
      <c r="Q190" s="218"/>
      <c r="R190" s="231"/>
      <c r="S190" s="231"/>
      <c r="T190" s="231">
        <v>1</v>
      </c>
      <c r="U190" s="231"/>
      <c r="V190" s="218"/>
      <c r="W190" s="231"/>
      <c r="X190" s="231" t="s">
        <v>60</v>
      </c>
      <c r="Y190" s="218">
        <v>1</v>
      </c>
      <c r="Z190" s="218">
        <v>125</v>
      </c>
      <c r="AA190" s="225">
        <f t="shared" si="3"/>
        <v>125</v>
      </c>
      <c r="AB190" s="231" t="s">
        <v>20</v>
      </c>
      <c r="AC190" s="231" t="s">
        <v>3947</v>
      </c>
    </row>
    <row r="191" spans="1:29" ht="36" x14ac:dyDescent="0.25">
      <c r="A191" s="231">
        <v>188</v>
      </c>
      <c r="B191" s="274" t="s">
        <v>4267</v>
      </c>
      <c r="C191" s="234" t="s">
        <v>4268</v>
      </c>
      <c r="D191" s="273"/>
      <c r="E191" s="231"/>
      <c r="F191" s="231"/>
      <c r="G191" s="231"/>
      <c r="H191" s="231"/>
      <c r="I191" s="231"/>
      <c r="J191" s="231"/>
      <c r="K191" s="218">
        <v>1</v>
      </c>
      <c r="L191" s="218">
        <v>100</v>
      </c>
      <c r="M191" s="231">
        <v>100</v>
      </c>
      <c r="N191" s="231"/>
      <c r="O191" s="231"/>
      <c r="P191" s="231"/>
      <c r="Q191" s="218"/>
      <c r="R191" s="231"/>
      <c r="S191" s="231"/>
      <c r="T191" s="231"/>
      <c r="U191" s="231"/>
      <c r="V191" s="218"/>
      <c r="W191" s="231"/>
      <c r="X191" s="231" t="s">
        <v>60</v>
      </c>
      <c r="Y191" s="218">
        <v>1</v>
      </c>
      <c r="Z191" s="218">
        <v>30</v>
      </c>
      <c r="AA191" s="225">
        <f t="shared" si="3"/>
        <v>30</v>
      </c>
      <c r="AB191" s="231" t="s">
        <v>20</v>
      </c>
      <c r="AC191" s="231" t="s">
        <v>3947</v>
      </c>
    </row>
    <row r="192" spans="1:29" x14ac:dyDescent="0.25">
      <c r="A192" s="231">
        <v>189</v>
      </c>
      <c r="B192" s="274" t="s">
        <v>4269</v>
      </c>
      <c r="C192" s="234" t="s">
        <v>4270</v>
      </c>
      <c r="D192" s="273"/>
      <c r="E192" s="231"/>
      <c r="F192" s="231"/>
      <c r="G192" s="231"/>
      <c r="H192" s="231"/>
      <c r="I192" s="231"/>
      <c r="J192" s="231"/>
      <c r="K192" s="218">
        <v>1</v>
      </c>
      <c r="L192" s="218">
        <v>200</v>
      </c>
      <c r="M192" s="231">
        <v>200</v>
      </c>
      <c r="N192" s="231"/>
      <c r="O192" s="231"/>
      <c r="P192" s="231"/>
      <c r="Q192" s="218"/>
      <c r="R192" s="231"/>
      <c r="S192" s="231"/>
      <c r="T192" s="231"/>
      <c r="U192" s="231"/>
      <c r="V192" s="218"/>
      <c r="W192" s="231"/>
      <c r="X192" s="231" t="s">
        <v>60</v>
      </c>
      <c r="Y192" s="218">
        <v>1</v>
      </c>
      <c r="Z192" s="218">
        <v>125</v>
      </c>
      <c r="AA192" s="225">
        <f t="shared" si="3"/>
        <v>125</v>
      </c>
      <c r="AB192" s="231" t="s">
        <v>20</v>
      </c>
      <c r="AC192" s="231" t="s">
        <v>3947</v>
      </c>
    </row>
    <row r="193" spans="1:29" ht="24" x14ac:dyDescent="0.25">
      <c r="A193" s="231">
        <v>190</v>
      </c>
      <c r="B193" s="274" t="s">
        <v>4271</v>
      </c>
      <c r="C193" s="234" t="s">
        <v>4272</v>
      </c>
      <c r="D193" s="273"/>
      <c r="E193" s="231"/>
      <c r="F193" s="231"/>
      <c r="G193" s="231"/>
      <c r="H193" s="231"/>
      <c r="I193" s="231"/>
      <c r="J193" s="231"/>
      <c r="K193" s="218">
        <v>1</v>
      </c>
      <c r="L193" s="218">
        <v>160</v>
      </c>
      <c r="M193" s="231">
        <v>160</v>
      </c>
      <c r="N193" s="231"/>
      <c r="O193" s="231"/>
      <c r="P193" s="231"/>
      <c r="Q193" s="218"/>
      <c r="R193" s="231"/>
      <c r="S193" s="231"/>
      <c r="T193" s="231"/>
      <c r="U193" s="231"/>
      <c r="V193" s="218"/>
      <c r="W193" s="231"/>
      <c r="X193" s="231"/>
      <c r="Y193" s="218"/>
      <c r="Z193" s="218"/>
      <c r="AA193" s="225"/>
      <c r="AB193" s="231" t="s">
        <v>20</v>
      </c>
      <c r="AC193" s="231" t="s">
        <v>3947</v>
      </c>
    </row>
    <row r="194" spans="1:29" ht="36" x14ac:dyDescent="0.25">
      <c r="A194" s="231">
        <v>191</v>
      </c>
      <c r="B194" s="274" t="s">
        <v>4273</v>
      </c>
      <c r="C194" s="234" t="s">
        <v>4274</v>
      </c>
      <c r="D194" s="273"/>
      <c r="E194" s="231"/>
      <c r="F194" s="231"/>
      <c r="G194" s="231"/>
      <c r="H194" s="231"/>
      <c r="I194" s="231"/>
      <c r="J194" s="231"/>
      <c r="K194" s="218">
        <v>1</v>
      </c>
      <c r="L194" s="218">
        <v>315</v>
      </c>
      <c r="M194" s="231">
        <v>315</v>
      </c>
      <c r="N194" s="231"/>
      <c r="O194" s="231"/>
      <c r="P194" s="231"/>
      <c r="Q194" s="218"/>
      <c r="R194" s="231"/>
      <c r="S194" s="231"/>
      <c r="T194" s="231"/>
      <c r="U194" s="231"/>
      <c r="V194" s="218"/>
      <c r="W194" s="231"/>
      <c r="X194" s="231" t="s">
        <v>60</v>
      </c>
      <c r="Y194" s="218">
        <v>1</v>
      </c>
      <c r="Z194" s="218">
        <v>160</v>
      </c>
      <c r="AA194" s="225">
        <f t="shared" si="3"/>
        <v>160</v>
      </c>
      <c r="AB194" s="231" t="s">
        <v>20</v>
      </c>
      <c r="AC194" s="231" t="s">
        <v>3947</v>
      </c>
    </row>
    <row r="195" spans="1:29" ht="24" x14ac:dyDescent="0.25">
      <c r="A195" s="231">
        <v>192</v>
      </c>
      <c r="B195" s="274" t="s">
        <v>4275</v>
      </c>
      <c r="C195" s="234" t="s">
        <v>4276</v>
      </c>
      <c r="D195" s="273"/>
      <c r="E195" s="231"/>
      <c r="F195" s="231"/>
      <c r="G195" s="231"/>
      <c r="H195" s="231"/>
      <c r="I195" s="231"/>
      <c r="J195" s="231"/>
      <c r="K195" s="222">
        <v>1</v>
      </c>
      <c r="L195" s="218">
        <v>250</v>
      </c>
      <c r="M195" s="231">
        <v>250</v>
      </c>
      <c r="N195" s="231"/>
      <c r="O195" s="231"/>
      <c r="P195" s="231"/>
      <c r="Q195" s="218"/>
      <c r="R195" s="231"/>
      <c r="S195" s="231"/>
      <c r="T195" s="231">
        <v>1</v>
      </c>
      <c r="U195" s="231"/>
      <c r="V195" s="218"/>
      <c r="W195" s="231"/>
      <c r="X195" s="231" t="s">
        <v>60</v>
      </c>
      <c r="Y195" s="218">
        <v>1</v>
      </c>
      <c r="Z195" s="218">
        <v>50</v>
      </c>
      <c r="AA195" s="225">
        <f t="shared" si="3"/>
        <v>50</v>
      </c>
      <c r="AB195" s="231" t="s">
        <v>20</v>
      </c>
      <c r="AC195" s="231" t="s">
        <v>3947</v>
      </c>
    </row>
    <row r="196" spans="1:29" x14ac:dyDescent="0.25">
      <c r="A196" s="231">
        <v>193</v>
      </c>
      <c r="B196" s="274" t="s">
        <v>4277</v>
      </c>
      <c r="C196" s="234" t="s">
        <v>4278</v>
      </c>
      <c r="D196" s="273"/>
      <c r="E196" s="231"/>
      <c r="F196" s="231"/>
      <c r="G196" s="231"/>
      <c r="H196" s="231"/>
      <c r="I196" s="231"/>
      <c r="J196" s="231"/>
      <c r="K196" s="218">
        <v>1</v>
      </c>
      <c r="L196" s="218">
        <v>100</v>
      </c>
      <c r="M196" s="231">
        <v>100</v>
      </c>
      <c r="N196" s="231"/>
      <c r="O196" s="231"/>
      <c r="P196" s="231"/>
      <c r="Q196" s="218"/>
      <c r="R196" s="231"/>
      <c r="S196" s="231"/>
      <c r="T196" s="231"/>
      <c r="U196" s="231"/>
      <c r="V196" s="218"/>
      <c r="W196" s="231"/>
      <c r="X196" s="231"/>
      <c r="Y196" s="218"/>
      <c r="Z196" s="218"/>
      <c r="AA196" s="225"/>
      <c r="AB196" s="231" t="s">
        <v>20</v>
      </c>
      <c r="AC196" s="231" t="s">
        <v>3947</v>
      </c>
    </row>
    <row r="197" spans="1:29" ht="24" x14ac:dyDescent="0.25">
      <c r="A197" s="231">
        <v>194</v>
      </c>
      <c r="B197" s="274" t="s">
        <v>4279</v>
      </c>
      <c r="C197" s="234" t="s">
        <v>4280</v>
      </c>
      <c r="D197" s="273"/>
      <c r="E197" s="231"/>
      <c r="F197" s="231"/>
      <c r="G197" s="231"/>
      <c r="H197" s="231"/>
      <c r="I197" s="231"/>
      <c r="J197" s="231"/>
      <c r="K197" s="218">
        <v>1</v>
      </c>
      <c r="L197" s="231">
        <v>315</v>
      </c>
      <c r="M197" s="231">
        <v>315</v>
      </c>
      <c r="N197" s="231"/>
      <c r="O197" s="231"/>
      <c r="P197" s="231"/>
      <c r="Q197" s="218"/>
      <c r="R197" s="231"/>
      <c r="S197" s="231"/>
      <c r="T197" s="231"/>
      <c r="U197" s="231"/>
      <c r="V197" s="218"/>
      <c r="W197" s="231"/>
      <c r="X197" s="231" t="s">
        <v>60</v>
      </c>
      <c r="Y197" s="218">
        <v>1</v>
      </c>
      <c r="Z197" s="218">
        <v>125</v>
      </c>
      <c r="AA197" s="225">
        <f t="shared" si="3"/>
        <v>125</v>
      </c>
      <c r="AB197" s="231" t="s">
        <v>20</v>
      </c>
      <c r="AC197" s="231" t="s">
        <v>3947</v>
      </c>
    </row>
    <row r="198" spans="1:29" x14ac:dyDescent="0.25">
      <c r="A198" s="231">
        <v>195</v>
      </c>
      <c r="B198" s="274" t="s">
        <v>4281</v>
      </c>
      <c r="C198" s="234" t="s">
        <v>4282</v>
      </c>
      <c r="D198" s="273"/>
      <c r="E198" s="231"/>
      <c r="F198" s="231"/>
      <c r="G198" s="231"/>
      <c r="H198" s="231"/>
      <c r="I198" s="231"/>
      <c r="J198" s="231"/>
      <c r="K198" s="218">
        <v>1</v>
      </c>
      <c r="L198" s="231">
        <v>250</v>
      </c>
      <c r="M198" s="231">
        <v>250</v>
      </c>
      <c r="N198" s="231"/>
      <c r="O198" s="231"/>
      <c r="P198" s="231"/>
      <c r="Q198" s="218"/>
      <c r="R198" s="231"/>
      <c r="S198" s="231"/>
      <c r="T198" s="231"/>
      <c r="U198" s="231"/>
      <c r="V198" s="218"/>
      <c r="W198" s="231"/>
      <c r="X198" s="231"/>
      <c r="Y198" s="218"/>
      <c r="Z198" s="218"/>
      <c r="AA198" s="225"/>
      <c r="AB198" s="231" t="s">
        <v>20</v>
      </c>
      <c r="AC198" s="231" t="s">
        <v>3947</v>
      </c>
    </row>
    <row r="199" spans="1:29" x14ac:dyDescent="0.25">
      <c r="A199" s="231">
        <v>196</v>
      </c>
      <c r="B199" s="274" t="s">
        <v>4283</v>
      </c>
      <c r="C199" s="234" t="s">
        <v>4284</v>
      </c>
      <c r="D199" s="273"/>
      <c r="E199" s="231"/>
      <c r="F199" s="231"/>
      <c r="G199" s="231"/>
      <c r="H199" s="231"/>
      <c r="I199" s="231"/>
      <c r="J199" s="231"/>
      <c r="K199" s="218">
        <v>1</v>
      </c>
      <c r="L199" s="231">
        <v>200</v>
      </c>
      <c r="M199" s="231">
        <v>200</v>
      </c>
      <c r="N199" s="231"/>
      <c r="O199" s="231"/>
      <c r="P199" s="231"/>
      <c r="Q199" s="218"/>
      <c r="R199" s="231"/>
      <c r="S199" s="231"/>
      <c r="T199" s="231"/>
      <c r="U199" s="231"/>
      <c r="V199" s="218"/>
      <c r="W199" s="231"/>
      <c r="X199" s="231"/>
      <c r="Y199" s="218"/>
      <c r="Z199" s="218"/>
      <c r="AA199" s="225"/>
      <c r="AB199" s="231" t="s">
        <v>20</v>
      </c>
      <c r="AC199" s="231" t="s">
        <v>3947</v>
      </c>
    </row>
    <row r="200" spans="1:29" ht="24" x14ac:dyDescent="0.25">
      <c r="A200" s="231">
        <v>197</v>
      </c>
      <c r="B200" s="274" t="s">
        <v>4285</v>
      </c>
      <c r="C200" s="234" t="s">
        <v>4286</v>
      </c>
      <c r="D200" s="273"/>
      <c r="E200" s="231"/>
      <c r="F200" s="231"/>
      <c r="G200" s="231"/>
      <c r="H200" s="231"/>
      <c r="I200" s="231"/>
      <c r="J200" s="231"/>
      <c r="K200" s="218">
        <v>1</v>
      </c>
      <c r="L200" s="231">
        <v>315</v>
      </c>
      <c r="M200" s="231">
        <v>315</v>
      </c>
      <c r="N200" s="231"/>
      <c r="O200" s="231"/>
      <c r="P200" s="231"/>
      <c r="Q200" s="218"/>
      <c r="R200" s="231"/>
      <c r="S200" s="231"/>
      <c r="T200" s="231"/>
      <c r="U200" s="231"/>
      <c r="V200" s="218"/>
      <c r="W200" s="231"/>
      <c r="X200" s="231" t="s">
        <v>60</v>
      </c>
      <c r="Y200" s="218">
        <v>1</v>
      </c>
      <c r="Z200" s="218">
        <v>250</v>
      </c>
      <c r="AA200" s="225">
        <f t="shared" si="3"/>
        <v>250</v>
      </c>
      <c r="AB200" s="231" t="s">
        <v>20</v>
      </c>
      <c r="AC200" s="231" t="s">
        <v>3947</v>
      </c>
    </row>
    <row r="201" spans="1:29" ht="24" x14ac:dyDescent="0.25">
      <c r="A201" s="231">
        <v>198</v>
      </c>
      <c r="B201" s="274" t="s">
        <v>4287</v>
      </c>
      <c r="C201" s="234" t="s">
        <v>4288</v>
      </c>
      <c r="D201" s="273"/>
      <c r="E201" s="231"/>
      <c r="F201" s="231"/>
      <c r="G201" s="231"/>
      <c r="H201" s="231"/>
      <c r="I201" s="231"/>
      <c r="J201" s="231"/>
      <c r="K201" s="218">
        <v>1</v>
      </c>
      <c r="L201" s="231">
        <v>250</v>
      </c>
      <c r="M201" s="231">
        <v>250</v>
      </c>
      <c r="N201" s="231"/>
      <c r="O201" s="231"/>
      <c r="P201" s="231"/>
      <c r="Q201" s="218"/>
      <c r="R201" s="231"/>
      <c r="S201" s="231"/>
      <c r="T201" s="231"/>
      <c r="U201" s="231"/>
      <c r="V201" s="218">
        <v>1</v>
      </c>
      <c r="W201" s="231"/>
      <c r="X201" s="231" t="s">
        <v>60</v>
      </c>
      <c r="Y201" s="218">
        <v>1</v>
      </c>
      <c r="Z201" s="218">
        <v>125</v>
      </c>
      <c r="AA201" s="225">
        <f t="shared" si="3"/>
        <v>125</v>
      </c>
      <c r="AB201" s="231" t="s">
        <v>20</v>
      </c>
      <c r="AC201" s="231" t="s">
        <v>3947</v>
      </c>
    </row>
    <row r="202" spans="1:29" ht="24" x14ac:dyDescent="0.25">
      <c r="A202" s="231">
        <v>199</v>
      </c>
      <c r="B202" s="274" t="s">
        <v>4289</v>
      </c>
      <c r="C202" s="234" t="s">
        <v>4290</v>
      </c>
      <c r="D202" s="273"/>
      <c r="E202" s="231"/>
      <c r="F202" s="231"/>
      <c r="G202" s="231"/>
      <c r="H202" s="231"/>
      <c r="I202" s="231"/>
      <c r="J202" s="231"/>
      <c r="K202" s="218">
        <v>1</v>
      </c>
      <c r="L202" s="231">
        <v>200</v>
      </c>
      <c r="M202" s="231">
        <v>200</v>
      </c>
      <c r="N202" s="231"/>
      <c r="O202" s="231"/>
      <c r="P202" s="231"/>
      <c r="Q202" s="218"/>
      <c r="R202" s="231"/>
      <c r="S202" s="231"/>
      <c r="T202" s="231"/>
      <c r="U202" s="231"/>
      <c r="V202" s="218"/>
      <c r="W202" s="231"/>
      <c r="X202" s="231"/>
      <c r="Y202" s="218"/>
      <c r="Z202" s="218"/>
      <c r="AA202" s="225"/>
      <c r="AB202" s="231" t="s">
        <v>20</v>
      </c>
      <c r="AC202" s="231" t="s">
        <v>3947</v>
      </c>
    </row>
    <row r="203" spans="1:29" ht="24" x14ac:dyDescent="0.25">
      <c r="A203" s="231">
        <v>200</v>
      </c>
      <c r="B203" s="274" t="s">
        <v>4291</v>
      </c>
      <c r="C203" s="234" t="s">
        <v>4292</v>
      </c>
      <c r="D203" s="273"/>
      <c r="E203" s="231"/>
      <c r="F203" s="231"/>
      <c r="G203" s="231"/>
      <c r="H203" s="231"/>
      <c r="I203" s="231"/>
      <c r="J203" s="231"/>
      <c r="K203" s="218">
        <v>1</v>
      </c>
      <c r="L203" s="231">
        <v>200</v>
      </c>
      <c r="M203" s="231">
        <v>200</v>
      </c>
      <c r="N203" s="231"/>
      <c r="O203" s="231"/>
      <c r="P203" s="231"/>
      <c r="Q203" s="218"/>
      <c r="R203" s="231"/>
      <c r="S203" s="231"/>
      <c r="T203" s="231"/>
      <c r="U203" s="231"/>
      <c r="V203" s="218"/>
      <c r="W203" s="231"/>
      <c r="X203" s="231" t="s">
        <v>60</v>
      </c>
      <c r="Y203" s="218">
        <v>1</v>
      </c>
      <c r="Z203" s="218">
        <v>30</v>
      </c>
      <c r="AA203" s="225">
        <f t="shared" ref="AA203:AA260" si="4">Z203*Y203</f>
        <v>30</v>
      </c>
      <c r="AB203" s="231" t="s">
        <v>20</v>
      </c>
      <c r="AC203" s="231" t="s">
        <v>3947</v>
      </c>
    </row>
    <row r="204" spans="1:29" ht="24" x14ac:dyDescent="0.25">
      <c r="A204" s="231">
        <v>201</v>
      </c>
      <c r="B204" s="274" t="s">
        <v>4293</v>
      </c>
      <c r="C204" s="234" t="s">
        <v>4294</v>
      </c>
      <c r="D204" s="273"/>
      <c r="E204" s="231"/>
      <c r="F204" s="231"/>
      <c r="G204" s="231"/>
      <c r="H204" s="231"/>
      <c r="I204" s="231"/>
      <c r="J204" s="231"/>
      <c r="K204" s="218">
        <v>1</v>
      </c>
      <c r="L204" s="231">
        <v>100</v>
      </c>
      <c r="M204" s="231">
        <v>100</v>
      </c>
      <c r="N204" s="231"/>
      <c r="O204" s="231"/>
      <c r="P204" s="231"/>
      <c r="Q204" s="218"/>
      <c r="R204" s="231"/>
      <c r="S204" s="231"/>
      <c r="T204" s="231"/>
      <c r="U204" s="231"/>
      <c r="V204" s="218"/>
      <c r="W204" s="231"/>
      <c r="X204" s="231" t="s">
        <v>60</v>
      </c>
      <c r="Y204" s="218">
        <v>1</v>
      </c>
      <c r="Z204" s="218">
        <v>63</v>
      </c>
      <c r="AA204" s="225">
        <f t="shared" si="4"/>
        <v>63</v>
      </c>
      <c r="AB204" s="231" t="s">
        <v>20</v>
      </c>
      <c r="AC204" s="231" t="s">
        <v>3947</v>
      </c>
    </row>
    <row r="205" spans="1:29" ht="36" x14ac:dyDescent="0.25">
      <c r="A205" s="231">
        <v>202</v>
      </c>
      <c r="B205" s="274" t="s">
        <v>4295</v>
      </c>
      <c r="C205" s="234" t="s">
        <v>4296</v>
      </c>
      <c r="D205" s="273"/>
      <c r="E205" s="231"/>
      <c r="F205" s="231"/>
      <c r="G205" s="231"/>
      <c r="H205" s="231"/>
      <c r="I205" s="231"/>
      <c r="J205" s="231"/>
      <c r="K205" s="218">
        <v>1</v>
      </c>
      <c r="L205" s="231">
        <v>250</v>
      </c>
      <c r="M205" s="231">
        <v>250</v>
      </c>
      <c r="N205" s="231"/>
      <c r="O205" s="231"/>
      <c r="P205" s="231"/>
      <c r="Q205" s="218"/>
      <c r="R205" s="231"/>
      <c r="S205" s="231"/>
      <c r="T205" s="231"/>
      <c r="U205" s="231"/>
      <c r="V205" s="218"/>
      <c r="W205" s="231"/>
      <c r="X205" s="231" t="s">
        <v>60</v>
      </c>
      <c r="Y205" s="218">
        <v>1</v>
      </c>
      <c r="Z205" s="218">
        <v>125</v>
      </c>
      <c r="AA205" s="225">
        <f t="shared" si="4"/>
        <v>125</v>
      </c>
      <c r="AB205" s="231" t="s">
        <v>20</v>
      </c>
      <c r="AC205" s="231" t="s">
        <v>3947</v>
      </c>
    </row>
    <row r="206" spans="1:29" x14ac:dyDescent="0.25">
      <c r="A206" s="231">
        <v>203</v>
      </c>
      <c r="B206" s="274"/>
      <c r="C206" s="234"/>
      <c r="D206" s="273"/>
      <c r="E206" s="231"/>
      <c r="F206" s="231"/>
      <c r="G206" s="231"/>
      <c r="H206" s="231"/>
      <c r="I206" s="231"/>
      <c r="J206" s="231"/>
      <c r="K206" s="218"/>
      <c r="L206" s="231"/>
      <c r="M206" s="231"/>
      <c r="N206" s="231"/>
      <c r="O206" s="231"/>
      <c r="P206" s="231"/>
      <c r="Q206" s="218"/>
      <c r="R206" s="231"/>
      <c r="S206" s="231"/>
      <c r="T206" s="231"/>
      <c r="U206" s="231"/>
      <c r="V206" s="218"/>
      <c r="W206" s="231"/>
      <c r="X206" s="231" t="s">
        <v>60</v>
      </c>
      <c r="Y206" s="218">
        <v>1</v>
      </c>
      <c r="Z206" s="218">
        <v>82.5</v>
      </c>
      <c r="AA206" s="225">
        <f t="shared" si="4"/>
        <v>82.5</v>
      </c>
      <c r="AB206" s="231" t="s">
        <v>20</v>
      </c>
      <c r="AC206" s="231" t="s">
        <v>3947</v>
      </c>
    </row>
    <row r="207" spans="1:29" ht="36" x14ac:dyDescent="0.25">
      <c r="A207" s="231">
        <v>204</v>
      </c>
      <c r="B207" s="274" t="s">
        <v>4297</v>
      </c>
      <c r="C207" s="234" t="s">
        <v>4298</v>
      </c>
      <c r="D207" s="273"/>
      <c r="E207" s="231"/>
      <c r="F207" s="231"/>
      <c r="G207" s="231"/>
      <c r="H207" s="231"/>
      <c r="I207" s="231"/>
      <c r="J207" s="231"/>
      <c r="K207" s="218">
        <v>1</v>
      </c>
      <c r="L207" s="231">
        <v>250</v>
      </c>
      <c r="M207" s="231">
        <v>250</v>
      </c>
      <c r="N207" s="231"/>
      <c r="O207" s="231"/>
      <c r="P207" s="231"/>
      <c r="Q207" s="218"/>
      <c r="R207" s="231"/>
      <c r="S207" s="231"/>
      <c r="T207" s="231"/>
      <c r="U207" s="231"/>
      <c r="V207" s="218"/>
      <c r="W207" s="231"/>
      <c r="X207" s="231"/>
      <c r="Y207" s="218"/>
      <c r="Z207" s="218"/>
      <c r="AA207" s="225"/>
      <c r="AB207" s="231" t="s">
        <v>20</v>
      </c>
      <c r="AC207" s="231" t="s">
        <v>3947</v>
      </c>
    </row>
    <row r="208" spans="1:29" ht="24" x14ac:dyDescent="0.25">
      <c r="A208" s="231">
        <v>205</v>
      </c>
      <c r="B208" s="274" t="s">
        <v>4299</v>
      </c>
      <c r="C208" s="234" t="s">
        <v>4300</v>
      </c>
      <c r="D208" s="273"/>
      <c r="E208" s="231"/>
      <c r="F208" s="231"/>
      <c r="G208" s="231"/>
      <c r="H208" s="231"/>
      <c r="I208" s="231"/>
      <c r="J208" s="231"/>
      <c r="K208" s="218">
        <v>1</v>
      </c>
      <c r="L208" s="231">
        <v>250</v>
      </c>
      <c r="M208" s="231">
        <v>250</v>
      </c>
      <c r="N208" s="231"/>
      <c r="O208" s="231"/>
      <c r="P208" s="231"/>
      <c r="Q208" s="218"/>
      <c r="R208" s="231"/>
      <c r="S208" s="231"/>
      <c r="T208" s="231"/>
      <c r="U208" s="231"/>
      <c r="V208" s="218"/>
      <c r="W208" s="231"/>
      <c r="X208" s="231" t="s">
        <v>60</v>
      </c>
      <c r="Y208" s="218">
        <v>1</v>
      </c>
      <c r="Z208" s="218">
        <v>100</v>
      </c>
      <c r="AA208" s="225">
        <f t="shared" si="4"/>
        <v>100</v>
      </c>
      <c r="AB208" s="231" t="s">
        <v>20</v>
      </c>
      <c r="AC208" s="231" t="s">
        <v>3947</v>
      </c>
    </row>
    <row r="209" spans="1:29" ht="24" x14ac:dyDescent="0.25">
      <c r="A209" s="231">
        <v>206</v>
      </c>
      <c r="B209" s="274" t="s">
        <v>4301</v>
      </c>
      <c r="C209" s="234" t="s">
        <v>4302</v>
      </c>
      <c r="D209" s="273"/>
      <c r="E209" s="231"/>
      <c r="F209" s="231"/>
      <c r="G209" s="231"/>
      <c r="H209" s="231"/>
      <c r="I209" s="231"/>
      <c r="J209" s="231"/>
      <c r="K209" s="218">
        <v>1</v>
      </c>
      <c r="L209" s="231">
        <v>315</v>
      </c>
      <c r="M209" s="231">
        <v>315</v>
      </c>
      <c r="N209" s="231"/>
      <c r="O209" s="231"/>
      <c r="P209" s="231"/>
      <c r="Q209" s="218"/>
      <c r="R209" s="231"/>
      <c r="S209" s="231"/>
      <c r="T209" s="231"/>
      <c r="U209" s="231"/>
      <c r="V209" s="218"/>
      <c r="W209" s="231"/>
      <c r="X209" s="231"/>
      <c r="Y209" s="218"/>
      <c r="Z209" s="218"/>
      <c r="AA209" s="225"/>
      <c r="AB209" s="231" t="s">
        <v>20</v>
      </c>
      <c r="AC209" s="231" t="s">
        <v>3947</v>
      </c>
    </row>
    <row r="210" spans="1:29" ht="24" x14ac:dyDescent="0.25">
      <c r="A210" s="231">
        <v>207</v>
      </c>
      <c r="B210" s="274" t="s">
        <v>4303</v>
      </c>
      <c r="C210" s="234" t="s">
        <v>4304</v>
      </c>
      <c r="D210" s="273"/>
      <c r="E210" s="231"/>
      <c r="F210" s="231"/>
      <c r="G210" s="231"/>
      <c r="H210" s="231"/>
      <c r="I210" s="231"/>
      <c r="J210" s="231"/>
      <c r="K210" s="218">
        <v>1</v>
      </c>
      <c r="L210" s="231">
        <v>250</v>
      </c>
      <c r="M210" s="231">
        <v>250</v>
      </c>
      <c r="N210" s="231"/>
      <c r="O210" s="231"/>
      <c r="P210" s="231"/>
      <c r="Q210" s="218"/>
      <c r="R210" s="231"/>
      <c r="S210" s="231"/>
      <c r="T210" s="231"/>
      <c r="U210" s="231"/>
      <c r="V210" s="218"/>
      <c r="W210" s="231"/>
      <c r="X210" s="231" t="s">
        <v>60</v>
      </c>
      <c r="Y210" s="218">
        <v>1</v>
      </c>
      <c r="Z210" s="218">
        <v>160</v>
      </c>
      <c r="AA210" s="225">
        <f t="shared" si="4"/>
        <v>160</v>
      </c>
      <c r="AB210" s="231" t="s">
        <v>20</v>
      </c>
      <c r="AC210" s="231" t="s">
        <v>3947</v>
      </c>
    </row>
    <row r="211" spans="1:29" ht="24" x14ac:dyDescent="0.25">
      <c r="A211" s="231">
        <v>208</v>
      </c>
      <c r="B211" s="274" t="s">
        <v>4305</v>
      </c>
      <c r="C211" s="234" t="s">
        <v>4306</v>
      </c>
      <c r="D211" s="273"/>
      <c r="E211" s="231"/>
      <c r="F211" s="231"/>
      <c r="G211" s="231"/>
      <c r="H211" s="231"/>
      <c r="I211" s="231"/>
      <c r="J211" s="231"/>
      <c r="K211" s="218">
        <v>1</v>
      </c>
      <c r="L211" s="231">
        <v>160</v>
      </c>
      <c r="M211" s="231">
        <v>160</v>
      </c>
      <c r="N211" s="231"/>
      <c r="O211" s="231"/>
      <c r="P211" s="231"/>
      <c r="Q211" s="218"/>
      <c r="R211" s="231"/>
      <c r="S211" s="231"/>
      <c r="T211" s="231"/>
      <c r="U211" s="231"/>
      <c r="V211" s="218"/>
      <c r="W211" s="231"/>
      <c r="X211" s="231"/>
      <c r="Y211" s="218"/>
      <c r="Z211" s="218"/>
      <c r="AA211" s="225"/>
      <c r="AB211" s="231" t="s">
        <v>20</v>
      </c>
      <c r="AC211" s="231" t="s">
        <v>3947</v>
      </c>
    </row>
    <row r="212" spans="1:29" ht="24" x14ac:dyDescent="0.25">
      <c r="A212" s="231">
        <v>209</v>
      </c>
      <c r="B212" s="274" t="s">
        <v>4307</v>
      </c>
      <c r="C212" s="234" t="s">
        <v>4308</v>
      </c>
      <c r="D212" s="273"/>
      <c r="E212" s="231"/>
      <c r="F212" s="231"/>
      <c r="G212" s="231"/>
      <c r="H212" s="231"/>
      <c r="I212" s="231"/>
      <c r="J212" s="231"/>
      <c r="K212" s="218">
        <v>1</v>
      </c>
      <c r="L212" s="231">
        <v>160</v>
      </c>
      <c r="M212" s="231">
        <v>160</v>
      </c>
      <c r="N212" s="231"/>
      <c r="O212" s="231"/>
      <c r="P212" s="231"/>
      <c r="Q212" s="218"/>
      <c r="R212" s="231"/>
      <c r="S212" s="231"/>
      <c r="T212" s="231"/>
      <c r="U212" s="231"/>
      <c r="V212" s="218"/>
      <c r="W212" s="231"/>
      <c r="X212" s="231"/>
      <c r="Y212" s="218"/>
      <c r="Z212" s="218"/>
      <c r="AA212" s="225"/>
      <c r="AB212" s="231" t="s">
        <v>20</v>
      </c>
      <c r="AC212" s="231" t="s">
        <v>3947</v>
      </c>
    </row>
    <row r="213" spans="1:29" ht="24" x14ac:dyDescent="0.25">
      <c r="A213" s="231">
        <v>210</v>
      </c>
      <c r="B213" s="274" t="s">
        <v>4309</v>
      </c>
      <c r="C213" s="234" t="s">
        <v>4310</v>
      </c>
      <c r="D213" s="273"/>
      <c r="E213" s="231"/>
      <c r="F213" s="231"/>
      <c r="G213" s="231"/>
      <c r="H213" s="231"/>
      <c r="I213" s="231"/>
      <c r="J213" s="231"/>
      <c r="K213" s="218">
        <v>1</v>
      </c>
      <c r="L213" s="231">
        <v>250</v>
      </c>
      <c r="M213" s="231">
        <v>250</v>
      </c>
      <c r="N213" s="231"/>
      <c r="O213" s="231"/>
      <c r="P213" s="231"/>
      <c r="Q213" s="218"/>
      <c r="R213" s="231"/>
      <c r="S213" s="231"/>
      <c r="T213" s="231"/>
      <c r="U213" s="231"/>
      <c r="V213" s="218"/>
      <c r="W213" s="231"/>
      <c r="X213" s="231" t="s">
        <v>60</v>
      </c>
      <c r="Y213" s="218">
        <v>1</v>
      </c>
      <c r="Z213" s="218">
        <v>82.5</v>
      </c>
      <c r="AA213" s="225">
        <f t="shared" si="4"/>
        <v>82.5</v>
      </c>
      <c r="AB213" s="231" t="s">
        <v>20</v>
      </c>
      <c r="AC213" s="231" t="s">
        <v>3947</v>
      </c>
    </row>
    <row r="214" spans="1:29" ht="48" x14ac:dyDescent="0.25">
      <c r="A214" s="231">
        <v>211</v>
      </c>
      <c r="B214" s="274" t="s">
        <v>4311</v>
      </c>
      <c r="C214" s="234" t="s">
        <v>4312</v>
      </c>
      <c r="D214" s="273"/>
      <c r="E214" s="231"/>
      <c r="F214" s="231"/>
      <c r="G214" s="231"/>
      <c r="H214" s="231"/>
      <c r="I214" s="231"/>
      <c r="J214" s="231"/>
      <c r="K214" s="218">
        <v>1</v>
      </c>
      <c r="L214" s="231">
        <v>160</v>
      </c>
      <c r="M214" s="231">
        <v>160</v>
      </c>
      <c r="N214" s="231"/>
      <c r="O214" s="231"/>
      <c r="P214" s="231"/>
      <c r="Q214" s="218"/>
      <c r="R214" s="231"/>
      <c r="S214" s="231"/>
      <c r="T214" s="231"/>
      <c r="U214" s="231"/>
      <c r="V214" s="218">
        <v>1</v>
      </c>
      <c r="W214" s="231"/>
      <c r="X214" s="231" t="s">
        <v>60</v>
      </c>
      <c r="Y214" s="218">
        <v>1</v>
      </c>
      <c r="Z214" s="218">
        <v>50</v>
      </c>
      <c r="AA214" s="225">
        <f t="shared" si="4"/>
        <v>50</v>
      </c>
      <c r="AB214" s="231" t="s">
        <v>20</v>
      </c>
      <c r="AC214" s="231" t="s">
        <v>3947</v>
      </c>
    </row>
    <row r="215" spans="1:29" ht="24" x14ac:dyDescent="0.25">
      <c r="A215" s="231">
        <v>212</v>
      </c>
      <c r="B215" s="274" t="s">
        <v>4313</v>
      </c>
      <c r="C215" s="234" t="s">
        <v>4314</v>
      </c>
      <c r="D215" s="273"/>
      <c r="E215" s="231"/>
      <c r="F215" s="231"/>
      <c r="G215" s="231"/>
      <c r="H215" s="231"/>
      <c r="I215" s="231"/>
      <c r="J215" s="231"/>
      <c r="K215" s="218">
        <v>1</v>
      </c>
      <c r="L215" s="231">
        <v>250</v>
      </c>
      <c r="M215" s="231">
        <v>250</v>
      </c>
      <c r="N215" s="231"/>
      <c r="O215" s="231"/>
      <c r="P215" s="231"/>
      <c r="Q215" s="218"/>
      <c r="R215" s="231"/>
      <c r="S215" s="231"/>
      <c r="T215" s="231"/>
      <c r="U215" s="231"/>
      <c r="V215" s="218"/>
      <c r="W215" s="231"/>
      <c r="X215" s="231"/>
      <c r="Y215" s="218"/>
      <c r="Z215" s="218"/>
      <c r="AA215" s="225"/>
      <c r="AB215" s="231" t="s">
        <v>20</v>
      </c>
      <c r="AC215" s="231" t="s">
        <v>3947</v>
      </c>
    </row>
    <row r="216" spans="1:29" ht="24" x14ac:dyDescent="0.25">
      <c r="A216" s="231">
        <v>213</v>
      </c>
      <c r="B216" s="274" t="s">
        <v>4315</v>
      </c>
      <c r="C216" s="234" t="s">
        <v>4316</v>
      </c>
      <c r="D216" s="273"/>
      <c r="E216" s="231"/>
      <c r="F216" s="231"/>
      <c r="G216" s="231"/>
      <c r="H216" s="231"/>
      <c r="I216" s="231"/>
      <c r="J216" s="231"/>
      <c r="K216" s="218">
        <v>1</v>
      </c>
      <c r="L216" s="231">
        <v>160</v>
      </c>
      <c r="M216" s="231">
        <v>160</v>
      </c>
      <c r="N216" s="231"/>
      <c r="O216" s="231"/>
      <c r="P216" s="231"/>
      <c r="Q216" s="218"/>
      <c r="R216" s="231"/>
      <c r="S216" s="231"/>
      <c r="T216" s="231"/>
      <c r="U216" s="231"/>
      <c r="V216" s="218"/>
      <c r="W216" s="231"/>
      <c r="X216" s="231"/>
      <c r="Y216" s="218"/>
      <c r="Z216" s="218"/>
      <c r="AA216" s="225"/>
      <c r="AB216" s="231" t="s">
        <v>20</v>
      </c>
      <c r="AC216" s="231" t="s">
        <v>3947</v>
      </c>
    </row>
    <row r="217" spans="1:29" ht="24" x14ac:dyDescent="0.25">
      <c r="A217" s="231">
        <v>214</v>
      </c>
      <c r="B217" s="274" t="s">
        <v>4317</v>
      </c>
      <c r="C217" s="234" t="s">
        <v>4318</v>
      </c>
      <c r="D217" s="273"/>
      <c r="E217" s="231"/>
      <c r="F217" s="231"/>
      <c r="G217" s="231"/>
      <c r="H217" s="231"/>
      <c r="I217" s="231"/>
      <c r="J217" s="231"/>
      <c r="K217" s="218">
        <v>1</v>
      </c>
      <c r="L217" s="231">
        <v>100</v>
      </c>
      <c r="M217" s="231">
        <v>100</v>
      </c>
      <c r="N217" s="231"/>
      <c r="O217" s="231"/>
      <c r="P217" s="231"/>
      <c r="Q217" s="218"/>
      <c r="R217" s="231"/>
      <c r="S217" s="231"/>
      <c r="T217" s="231"/>
      <c r="U217" s="231"/>
      <c r="V217" s="218"/>
      <c r="W217" s="231"/>
      <c r="X217" s="231" t="s">
        <v>60</v>
      </c>
      <c r="Y217" s="218">
        <v>1</v>
      </c>
      <c r="Z217" s="218">
        <v>62.5</v>
      </c>
      <c r="AA217" s="225">
        <f t="shared" si="4"/>
        <v>62.5</v>
      </c>
      <c r="AB217" s="231" t="s">
        <v>20</v>
      </c>
      <c r="AC217" s="231" t="s">
        <v>3947</v>
      </c>
    </row>
    <row r="218" spans="1:29" ht="24" x14ac:dyDescent="0.25">
      <c r="A218" s="231">
        <v>215</v>
      </c>
      <c r="B218" s="274" t="s">
        <v>4319</v>
      </c>
      <c r="C218" s="234" t="s">
        <v>4320</v>
      </c>
      <c r="D218" s="273"/>
      <c r="E218" s="231"/>
      <c r="F218" s="231"/>
      <c r="G218" s="231"/>
      <c r="H218" s="231"/>
      <c r="I218" s="231"/>
      <c r="J218" s="231"/>
      <c r="K218" s="218">
        <v>1</v>
      </c>
      <c r="L218" s="231">
        <v>100</v>
      </c>
      <c r="M218" s="231">
        <v>100</v>
      </c>
      <c r="N218" s="231"/>
      <c r="O218" s="231"/>
      <c r="P218" s="231"/>
      <c r="Q218" s="218"/>
      <c r="R218" s="231"/>
      <c r="S218" s="231"/>
      <c r="T218" s="231"/>
      <c r="U218" s="231"/>
      <c r="V218" s="218"/>
      <c r="W218" s="231"/>
      <c r="X218" s="231"/>
      <c r="Y218" s="218"/>
      <c r="Z218" s="218"/>
      <c r="AA218" s="225"/>
      <c r="AB218" s="231" t="s">
        <v>20</v>
      </c>
      <c r="AC218" s="231" t="s">
        <v>3947</v>
      </c>
    </row>
    <row r="219" spans="1:29" ht="24" x14ac:dyDescent="0.25">
      <c r="A219" s="231">
        <v>216</v>
      </c>
      <c r="B219" s="274" t="s">
        <v>4321</v>
      </c>
      <c r="C219" s="234" t="s">
        <v>4322</v>
      </c>
      <c r="D219" s="273"/>
      <c r="E219" s="231"/>
      <c r="F219" s="231"/>
      <c r="G219" s="231"/>
      <c r="H219" s="231"/>
      <c r="I219" s="231"/>
      <c r="J219" s="231"/>
      <c r="K219" s="218">
        <v>1</v>
      </c>
      <c r="L219" s="231">
        <v>315</v>
      </c>
      <c r="M219" s="231">
        <v>315</v>
      </c>
      <c r="N219" s="231"/>
      <c r="O219" s="231"/>
      <c r="P219" s="231"/>
      <c r="Q219" s="218"/>
      <c r="R219" s="231"/>
      <c r="S219" s="231"/>
      <c r="T219" s="231"/>
      <c r="U219" s="231"/>
      <c r="V219" s="218"/>
      <c r="W219" s="231"/>
      <c r="X219" s="231"/>
      <c r="Y219" s="218"/>
      <c r="Z219" s="218"/>
      <c r="AA219" s="225"/>
      <c r="AB219" s="231" t="s">
        <v>20</v>
      </c>
      <c r="AC219" s="231" t="s">
        <v>3947</v>
      </c>
    </row>
    <row r="220" spans="1:29" ht="24" x14ac:dyDescent="0.25">
      <c r="A220" s="231">
        <v>217</v>
      </c>
      <c r="B220" s="274" t="s">
        <v>4323</v>
      </c>
      <c r="C220" s="234" t="s">
        <v>4324</v>
      </c>
      <c r="D220" s="273"/>
      <c r="E220" s="231"/>
      <c r="F220" s="231"/>
      <c r="G220" s="231"/>
      <c r="H220" s="231"/>
      <c r="I220" s="231"/>
      <c r="J220" s="231"/>
      <c r="K220" s="218">
        <v>1</v>
      </c>
      <c r="L220" s="231">
        <v>100</v>
      </c>
      <c r="M220" s="231">
        <v>100</v>
      </c>
      <c r="N220" s="231"/>
      <c r="O220" s="231"/>
      <c r="P220" s="231"/>
      <c r="Q220" s="218"/>
      <c r="R220" s="231"/>
      <c r="S220" s="231"/>
      <c r="T220" s="231"/>
      <c r="U220" s="231"/>
      <c r="V220" s="218">
        <v>1</v>
      </c>
      <c r="W220" s="231"/>
      <c r="X220" s="231"/>
      <c r="Y220" s="218"/>
      <c r="Z220" s="218"/>
      <c r="AA220" s="225"/>
      <c r="AB220" s="231" t="s">
        <v>20</v>
      </c>
      <c r="AC220" s="231" t="s">
        <v>3947</v>
      </c>
    </row>
    <row r="221" spans="1:29" ht="36" x14ac:dyDescent="0.25">
      <c r="A221" s="231">
        <v>218</v>
      </c>
      <c r="B221" s="274" t="s">
        <v>4325</v>
      </c>
      <c r="C221" s="234" t="s">
        <v>4326</v>
      </c>
      <c r="D221" s="273"/>
      <c r="E221" s="231"/>
      <c r="F221" s="231"/>
      <c r="G221" s="231"/>
      <c r="H221" s="231"/>
      <c r="I221" s="231"/>
      <c r="J221" s="231"/>
      <c r="K221" s="218">
        <v>1</v>
      </c>
      <c r="L221" s="231">
        <v>250</v>
      </c>
      <c r="M221" s="231">
        <v>250</v>
      </c>
      <c r="N221" s="231"/>
      <c r="O221" s="231"/>
      <c r="P221" s="231"/>
      <c r="Q221" s="218"/>
      <c r="R221" s="231"/>
      <c r="S221" s="231"/>
      <c r="T221" s="231"/>
      <c r="U221" s="231"/>
      <c r="V221" s="218"/>
      <c r="W221" s="231"/>
      <c r="X221" s="231" t="s">
        <v>60</v>
      </c>
      <c r="Y221" s="218">
        <v>1</v>
      </c>
      <c r="Z221" s="218">
        <v>180</v>
      </c>
      <c r="AA221" s="225">
        <f t="shared" si="4"/>
        <v>180</v>
      </c>
      <c r="AB221" s="231" t="s">
        <v>20</v>
      </c>
      <c r="AC221" s="231" t="s">
        <v>3947</v>
      </c>
    </row>
    <row r="222" spans="1:29" x14ac:dyDescent="0.25">
      <c r="A222" s="231">
        <v>219</v>
      </c>
      <c r="B222" s="274"/>
      <c r="C222" s="234"/>
      <c r="D222" s="273"/>
      <c r="E222" s="231"/>
      <c r="F222" s="231"/>
      <c r="G222" s="231"/>
      <c r="H222" s="231"/>
      <c r="I222" s="231"/>
      <c r="J222" s="231"/>
      <c r="K222" s="218"/>
      <c r="L222" s="231"/>
      <c r="M222" s="231"/>
      <c r="N222" s="231"/>
      <c r="O222" s="231"/>
      <c r="P222" s="231"/>
      <c r="Q222" s="218"/>
      <c r="R222" s="231"/>
      <c r="S222" s="231"/>
      <c r="T222" s="231"/>
      <c r="U222" s="231"/>
      <c r="V222" s="218"/>
      <c r="W222" s="231"/>
      <c r="X222" s="231" t="s">
        <v>60</v>
      </c>
      <c r="Y222" s="218">
        <v>1</v>
      </c>
      <c r="Z222" s="218">
        <v>50</v>
      </c>
      <c r="AA222" s="225">
        <f t="shared" si="4"/>
        <v>50</v>
      </c>
      <c r="AB222" s="231" t="s">
        <v>20</v>
      </c>
      <c r="AC222" s="231" t="s">
        <v>3947</v>
      </c>
    </row>
    <row r="223" spans="1:29" ht="24" x14ac:dyDescent="0.25">
      <c r="A223" s="231">
        <v>220</v>
      </c>
      <c r="B223" s="274" t="s">
        <v>4327</v>
      </c>
      <c r="C223" s="234" t="s">
        <v>4328</v>
      </c>
      <c r="D223" s="273"/>
      <c r="E223" s="231"/>
      <c r="F223" s="231"/>
      <c r="G223" s="231"/>
      <c r="H223" s="231"/>
      <c r="I223" s="231"/>
      <c r="J223" s="231"/>
      <c r="K223" s="218">
        <v>1</v>
      </c>
      <c r="L223" s="231">
        <v>250</v>
      </c>
      <c r="M223" s="231">
        <v>250</v>
      </c>
      <c r="N223" s="231"/>
      <c r="O223" s="231"/>
      <c r="P223" s="231"/>
      <c r="Q223" s="218"/>
      <c r="R223" s="231"/>
      <c r="S223" s="231"/>
      <c r="T223" s="231"/>
      <c r="U223" s="231"/>
      <c r="V223" s="218"/>
      <c r="W223" s="231"/>
      <c r="X223" s="231"/>
      <c r="Y223" s="218"/>
      <c r="Z223" s="218"/>
      <c r="AA223" s="225"/>
      <c r="AB223" s="231" t="s">
        <v>20</v>
      </c>
      <c r="AC223" s="231" t="s">
        <v>3947</v>
      </c>
    </row>
    <row r="224" spans="1:29" ht="24" x14ac:dyDescent="0.25">
      <c r="A224" s="231">
        <v>221</v>
      </c>
      <c r="B224" s="274" t="s">
        <v>4329</v>
      </c>
      <c r="C224" s="234" t="s">
        <v>4330</v>
      </c>
      <c r="D224" s="273"/>
      <c r="E224" s="231"/>
      <c r="F224" s="231"/>
      <c r="G224" s="231"/>
      <c r="H224" s="231"/>
      <c r="I224" s="231"/>
      <c r="J224" s="231"/>
      <c r="K224" s="218">
        <v>1</v>
      </c>
      <c r="L224" s="231">
        <v>315</v>
      </c>
      <c r="M224" s="231">
        <v>315</v>
      </c>
      <c r="N224" s="231"/>
      <c r="O224" s="231"/>
      <c r="P224" s="231"/>
      <c r="Q224" s="218"/>
      <c r="R224" s="231"/>
      <c r="S224" s="231"/>
      <c r="T224" s="231"/>
      <c r="U224" s="231"/>
      <c r="V224" s="218"/>
      <c r="W224" s="231"/>
      <c r="X224" s="231" t="s">
        <v>60</v>
      </c>
      <c r="Y224" s="218">
        <v>1</v>
      </c>
      <c r="Z224" s="218">
        <v>160</v>
      </c>
      <c r="AA224" s="225">
        <f t="shared" si="4"/>
        <v>160</v>
      </c>
      <c r="AB224" s="231" t="s">
        <v>20</v>
      </c>
      <c r="AC224" s="231" t="s">
        <v>3947</v>
      </c>
    </row>
    <row r="225" spans="1:29" x14ac:dyDescent="0.25">
      <c r="A225" s="231">
        <v>222</v>
      </c>
      <c r="B225" s="274"/>
      <c r="C225" s="234"/>
      <c r="D225" s="273"/>
      <c r="E225" s="231"/>
      <c r="F225" s="231"/>
      <c r="G225" s="231"/>
      <c r="H225" s="231"/>
      <c r="I225" s="231"/>
      <c r="J225" s="231"/>
      <c r="K225" s="218"/>
      <c r="L225" s="231"/>
      <c r="M225" s="231"/>
      <c r="N225" s="231"/>
      <c r="O225" s="231"/>
      <c r="P225" s="231"/>
      <c r="Q225" s="218"/>
      <c r="R225" s="231"/>
      <c r="S225" s="231"/>
      <c r="T225" s="231"/>
      <c r="U225" s="231"/>
      <c r="V225" s="218"/>
      <c r="W225" s="231"/>
      <c r="X225" s="231" t="s">
        <v>60</v>
      </c>
      <c r="Y225" s="218">
        <v>1</v>
      </c>
      <c r="Z225" s="218">
        <v>63</v>
      </c>
      <c r="AA225" s="225">
        <f t="shared" si="4"/>
        <v>63</v>
      </c>
      <c r="AB225" s="231" t="s">
        <v>20</v>
      </c>
      <c r="AC225" s="231" t="s">
        <v>3947</v>
      </c>
    </row>
    <row r="226" spans="1:29" ht="24" x14ac:dyDescent="0.25">
      <c r="A226" s="231">
        <v>223</v>
      </c>
      <c r="B226" s="274" t="s">
        <v>4331</v>
      </c>
      <c r="C226" s="234" t="s">
        <v>4332</v>
      </c>
      <c r="D226" s="273"/>
      <c r="E226" s="231"/>
      <c r="F226" s="231"/>
      <c r="G226" s="231"/>
      <c r="H226" s="231"/>
      <c r="I226" s="231"/>
      <c r="J226" s="231"/>
      <c r="K226" s="218">
        <v>1</v>
      </c>
      <c r="L226" s="231">
        <v>100</v>
      </c>
      <c r="M226" s="231">
        <v>100</v>
      </c>
      <c r="N226" s="231"/>
      <c r="O226" s="231"/>
      <c r="P226" s="231"/>
      <c r="Q226" s="218"/>
      <c r="R226" s="231"/>
      <c r="S226" s="231"/>
      <c r="T226" s="231"/>
      <c r="U226" s="231"/>
      <c r="V226" s="218"/>
      <c r="W226" s="231"/>
      <c r="X226" s="231"/>
      <c r="Y226" s="218"/>
      <c r="Z226" s="218"/>
      <c r="AA226" s="225"/>
      <c r="AB226" s="231" t="s">
        <v>20</v>
      </c>
      <c r="AC226" s="231" t="s">
        <v>3947</v>
      </c>
    </row>
    <row r="227" spans="1:29" ht="24" x14ac:dyDescent="0.25">
      <c r="A227" s="231">
        <v>224</v>
      </c>
      <c r="B227" s="274" t="s">
        <v>4333</v>
      </c>
      <c r="C227" s="234" t="s">
        <v>4334</v>
      </c>
      <c r="D227" s="273"/>
      <c r="E227" s="231"/>
      <c r="F227" s="231"/>
      <c r="G227" s="231"/>
      <c r="H227" s="231"/>
      <c r="I227" s="231"/>
      <c r="J227" s="231"/>
      <c r="K227" s="218">
        <v>1</v>
      </c>
      <c r="L227" s="231">
        <v>250</v>
      </c>
      <c r="M227" s="231">
        <v>250</v>
      </c>
      <c r="N227" s="231"/>
      <c r="O227" s="231"/>
      <c r="P227" s="231"/>
      <c r="Q227" s="218"/>
      <c r="R227" s="231"/>
      <c r="S227" s="231"/>
      <c r="T227" s="231"/>
      <c r="U227" s="231"/>
      <c r="V227" s="218"/>
      <c r="W227" s="231"/>
      <c r="X227" s="231" t="s">
        <v>60</v>
      </c>
      <c r="Y227" s="218">
        <v>1</v>
      </c>
      <c r="Z227" s="218">
        <v>125</v>
      </c>
      <c r="AA227" s="225">
        <f t="shared" si="4"/>
        <v>125</v>
      </c>
      <c r="AB227" s="231" t="s">
        <v>20</v>
      </c>
      <c r="AC227" s="231" t="s">
        <v>3947</v>
      </c>
    </row>
    <row r="228" spans="1:29" ht="24" x14ac:dyDescent="0.25">
      <c r="A228" s="231">
        <v>225</v>
      </c>
      <c r="B228" s="274" t="s">
        <v>4335</v>
      </c>
      <c r="C228" s="234" t="s">
        <v>4336</v>
      </c>
      <c r="D228" s="273"/>
      <c r="E228" s="231"/>
      <c r="F228" s="231"/>
      <c r="G228" s="231"/>
      <c r="H228" s="231"/>
      <c r="I228" s="231"/>
      <c r="J228" s="231"/>
      <c r="K228" s="218">
        <v>1</v>
      </c>
      <c r="L228" s="231">
        <v>250</v>
      </c>
      <c r="M228" s="231">
        <v>250</v>
      </c>
      <c r="N228" s="231"/>
      <c r="O228" s="231"/>
      <c r="P228" s="231"/>
      <c r="Q228" s="218"/>
      <c r="R228" s="231"/>
      <c r="S228" s="231"/>
      <c r="T228" s="231"/>
      <c r="U228" s="231"/>
      <c r="V228" s="218"/>
      <c r="W228" s="231"/>
      <c r="X228" s="231"/>
      <c r="Y228" s="274"/>
      <c r="Z228" s="274"/>
      <c r="AA228" s="225"/>
      <c r="AB228" s="231" t="s">
        <v>20</v>
      </c>
      <c r="AC228" s="231" t="s">
        <v>3947</v>
      </c>
    </row>
    <row r="229" spans="1:29" ht="24" x14ac:dyDescent="0.25">
      <c r="A229" s="231">
        <v>226</v>
      </c>
      <c r="B229" s="274" t="s">
        <v>4337</v>
      </c>
      <c r="C229" s="234" t="s">
        <v>4338</v>
      </c>
      <c r="D229" s="273"/>
      <c r="E229" s="231"/>
      <c r="F229" s="231"/>
      <c r="G229" s="231"/>
      <c r="H229" s="231"/>
      <c r="I229" s="231"/>
      <c r="J229" s="231"/>
      <c r="K229" s="218">
        <v>1</v>
      </c>
      <c r="L229" s="231">
        <v>250</v>
      </c>
      <c r="M229" s="231">
        <v>250</v>
      </c>
      <c r="N229" s="231"/>
      <c r="O229" s="231"/>
      <c r="P229" s="231"/>
      <c r="Q229" s="218"/>
      <c r="R229" s="231"/>
      <c r="S229" s="231"/>
      <c r="T229" s="231"/>
      <c r="U229" s="231"/>
      <c r="V229" s="218"/>
      <c r="W229" s="231"/>
      <c r="X229" s="231" t="s">
        <v>60</v>
      </c>
      <c r="Y229" s="274">
        <v>1</v>
      </c>
      <c r="Z229" s="274">
        <v>100</v>
      </c>
      <c r="AA229" s="225">
        <f t="shared" si="4"/>
        <v>100</v>
      </c>
      <c r="AB229" s="231" t="s">
        <v>20</v>
      </c>
      <c r="AC229" s="231" t="s">
        <v>3947</v>
      </c>
    </row>
    <row r="230" spans="1:29" ht="24" x14ac:dyDescent="0.25">
      <c r="A230" s="231">
        <v>227</v>
      </c>
      <c r="B230" s="274" t="s">
        <v>4339</v>
      </c>
      <c r="C230" s="234" t="s">
        <v>4340</v>
      </c>
      <c r="D230" s="273"/>
      <c r="E230" s="231"/>
      <c r="F230" s="231"/>
      <c r="G230" s="231"/>
      <c r="H230" s="231"/>
      <c r="I230" s="231"/>
      <c r="J230" s="231"/>
      <c r="K230" s="218">
        <v>1</v>
      </c>
      <c r="L230" s="231">
        <v>250</v>
      </c>
      <c r="M230" s="231">
        <v>250</v>
      </c>
      <c r="N230" s="231"/>
      <c r="O230" s="231"/>
      <c r="P230" s="231"/>
      <c r="Q230" s="218"/>
      <c r="R230" s="231"/>
      <c r="S230" s="231"/>
      <c r="T230" s="231"/>
      <c r="U230" s="231"/>
      <c r="V230" s="218"/>
      <c r="W230" s="231"/>
      <c r="X230" s="231"/>
      <c r="Y230" s="274"/>
      <c r="Z230" s="274"/>
      <c r="AA230" s="225"/>
      <c r="AB230" s="231" t="s">
        <v>20</v>
      </c>
      <c r="AC230" s="231" t="s">
        <v>3947</v>
      </c>
    </row>
    <row r="231" spans="1:29" ht="24" x14ac:dyDescent="0.25">
      <c r="A231" s="231">
        <v>228</v>
      </c>
      <c r="B231" s="274" t="s">
        <v>4341</v>
      </c>
      <c r="C231" s="234" t="s">
        <v>4342</v>
      </c>
      <c r="D231" s="273"/>
      <c r="E231" s="231"/>
      <c r="F231" s="231"/>
      <c r="G231" s="231"/>
      <c r="H231" s="231"/>
      <c r="I231" s="231"/>
      <c r="J231" s="231"/>
      <c r="K231" s="218">
        <v>1</v>
      </c>
      <c r="L231" s="231">
        <v>250</v>
      </c>
      <c r="M231" s="231">
        <v>250</v>
      </c>
      <c r="N231" s="231"/>
      <c r="O231" s="231"/>
      <c r="P231" s="231"/>
      <c r="Q231" s="218"/>
      <c r="R231" s="231"/>
      <c r="S231" s="231"/>
      <c r="T231" s="231"/>
      <c r="U231" s="231"/>
      <c r="V231" s="218"/>
      <c r="W231" s="231"/>
      <c r="X231" s="231" t="s">
        <v>60</v>
      </c>
      <c r="Y231" s="274">
        <v>1</v>
      </c>
      <c r="Z231" s="274">
        <v>63</v>
      </c>
      <c r="AA231" s="225">
        <f t="shared" si="4"/>
        <v>63</v>
      </c>
      <c r="AB231" s="231" t="s">
        <v>20</v>
      </c>
      <c r="AC231" s="231" t="s">
        <v>3947</v>
      </c>
    </row>
    <row r="232" spans="1:29" ht="24" x14ac:dyDescent="0.25">
      <c r="A232" s="231">
        <v>229</v>
      </c>
      <c r="B232" s="274" t="s">
        <v>4343</v>
      </c>
      <c r="C232" s="234" t="s">
        <v>4344</v>
      </c>
      <c r="D232" s="273"/>
      <c r="E232" s="231"/>
      <c r="F232" s="231"/>
      <c r="G232" s="231"/>
      <c r="H232" s="231"/>
      <c r="I232" s="231"/>
      <c r="J232" s="231"/>
      <c r="K232" s="218">
        <v>1</v>
      </c>
      <c r="L232" s="231">
        <v>250</v>
      </c>
      <c r="M232" s="231">
        <v>250</v>
      </c>
      <c r="N232" s="231"/>
      <c r="O232" s="231"/>
      <c r="P232" s="231"/>
      <c r="Q232" s="218"/>
      <c r="R232" s="231"/>
      <c r="S232" s="231"/>
      <c r="T232" s="231"/>
      <c r="U232" s="231"/>
      <c r="V232" s="218"/>
      <c r="W232" s="231"/>
      <c r="X232" s="231" t="s">
        <v>60</v>
      </c>
      <c r="Y232" s="274">
        <v>1</v>
      </c>
      <c r="Z232" s="274">
        <v>180</v>
      </c>
      <c r="AA232" s="225">
        <f t="shared" si="4"/>
        <v>180</v>
      </c>
      <c r="AB232" s="231" t="s">
        <v>20</v>
      </c>
      <c r="AC232" s="231" t="s">
        <v>3947</v>
      </c>
    </row>
    <row r="233" spans="1:29" ht="24" x14ac:dyDescent="0.25">
      <c r="A233" s="231">
        <v>230</v>
      </c>
      <c r="B233" s="274" t="s">
        <v>4345</v>
      </c>
      <c r="C233" s="234" t="s">
        <v>4346</v>
      </c>
      <c r="D233" s="273"/>
      <c r="E233" s="231"/>
      <c r="F233" s="231"/>
      <c r="G233" s="231"/>
      <c r="H233" s="231"/>
      <c r="I233" s="231"/>
      <c r="J233" s="231"/>
      <c r="K233" s="218">
        <v>1</v>
      </c>
      <c r="L233" s="231">
        <v>250</v>
      </c>
      <c r="M233" s="231">
        <v>250</v>
      </c>
      <c r="N233" s="231"/>
      <c r="O233" s="231"/>
      <c r="P233" s="231"/>
      <c r="Q233" s="218"/>
      <c r="R233" s="231"/>
      <c r="S233" s="231"/>
      <c r="T233" s="231"/>
      <c r="U233" s="231"/>
      <c r="V233" s="218">
        <v>1</v>
      </c>
      <c r="W233" s="231"/>
      <c r="X233" s="231"/>
      <c r="Y233" s="274"/>
      <c r="Z233" s="274"/>
      <c r="AA233" s="225"/>
      <c r="AB233" s="231" t="s">
        <v>20</v>
      </c>
      <c r="AC233" s="231" t="s">
        <v>3947</v>
      </c>
    </row>
    <row r="234" spans="1:29" ht="36" x14ac:dyDescent="0.25">
      <c r="A234" s="231">
        <v>231</v>
      </c>
      <c r="B234" s="274" t="s">
        <v>4347</v>
      </c>
      <c r="C234" s="234" t="s">
        <v>4348</v>
      </c>
      <c r="D234" s="273"/>
      <c r="E234" s="231"/>
      <c r="F234" s="231"/>
      <c r="G234" s="231"/>
      <c r="H234" s="231"/>
      <c r="I234" s="231"/>
      <c r="J234" s="231"/>
      <c r="K234" s="218">
        <v>1</v>
      </c>
      <c r="L234" s="231">
        <v>250</v>
      </c>
      <c r="M234" s="231">
        <v>250</v>
      </c>
      <c r="N234" s="231"/>
      <c r="O234" s="231"/>
      <c r="P234" s="231"/>
      <c r="Q234" s="218"/>
      <c r="R234" s="231"/>
      <c r="S234" s="231"/>
      <c r="T234" s="231"/>
      <c r="U234" s="231"/>
      <c r="V234" s="218"/>
      <c r="W234" s="231"/>
      <c r="X234" s="231"/>
      <c r="Y234" s="274"/>
      <c r="Z234" s="274"/>
      <c r="AA234" s="225"/>
      <c r="AB234" s="231" t="s">
        <v>20</v>
      </c>
      <c r="AC234" s="231" t="s">
        <v>3947</v>
      </c>
    </row>
    <row r="235" spans="1:29" ht="24" x14ac:dyDescent="0.25">
      <c r="A235" s="231">
        <v>232</v>
      </c>
      <c r="B235" s="274" t="s">
        <v>4349</v>
      </c>
      <c r="C235" s="234" t="s">
        <v>4350</v>
      </c>
      <c r="D235" s="273"/>
      <c r="E235" s="231"/>
      <c r="F235" s="231"/>
      <c r="G235" s="231"/>
      <c r="H235" s="231"/>
      <c r="I235" s="231"/>
      <c r="J235" s="231"/>
      <c r="K235" s="218">
        <v>1</v>
      </c>
      <c r="L235" s="231">
        <v>250</v>
      </c>
      <c r="M235" s="231">
        <v>250</v>
      </c>
      <c r="N235" s="231"/>
      <c r="O235" s="231"/>
      <c r="P235" s="231"/>
      <c r="Q235" s="218"/>
      <c r="R235" s="231"/>
      <c r="S235" s="231"/>
      <c r="T235" s="231"/>
      <c r="U235" s="231"/>
      <c r="V235" s="218"/>
      <c r="W235" s="231"/>
      <c r="X235" s="231" t="s">
        <v>60</v>
      </c>
      <c r="Y235" s="274">
        <v>1</v>
      </c>
      <c r="Z235" s="274">
        <v>200</v>
      </c>
      <c r="AA235" s="225">
        <f t="shared" si="4"/>
        <v>200</v>
      </c>
      <c r="AB235" s="231" t="s">
        <v>20</v>
      </c>
      <c r="AC235" s="231" t="s">
        <v>3947</v>
      </c>
    </row>
    <row r="236" spans="1:29" ht="36" x14ac:dyDescent="0.25">
      <c r="A236" s="231">
        <v>233</v>
      </c>
      <c r="B236" s="274" t="s">
        <v>4351</v>
      </c>
      <c r="C236" s="234" t="s">
        <v>4352</v>
      </c>
      <c r="D236" s="273"/>
      <c r="E236" s="231"/>
      <c r="F236" s="231"/>
      <c r="G236" s="231"/>
      <c r="H236" s="231"/>
      <c r="I236" s="231"/>
      <c r="J236" s="231"/>
      <c r="K236" s="218">
        <v>1</v>
      </c>
      <c r="L236" s="231">
        <v>100</v>
      </c>
      <c r="M236" s="231">
        <v>100</v>
      </c>
      <c r="N236" s="231"/>
      <c r="O236" s="231"/>
      <c r="P236" s="231"/>
      <c r="Q236" s="218"/>
      <c r="R236" s="231"/>
      <c r="S236" s="231"/>
      <c r="T236" s="231"/>
      <c r="U236" s="231"/>
      <c r="V236" s="218"/>
      <c r="W236" s="231"/>
      <c r="X236" s="231" t="s">
        <v>60</v>
      </c>
      <c r="Y236" s="274">
        <v>1</v>
      </c>
      <c r="Z236" s="274">
        <v>82.5</v>
      </c>
      <c r="AA236" s="225">
        <f t="shared" si="4"/>
        <v>82.5</v>
      </c>
      <c r="AB236" s="231" t="s">
        <v>20</v>
      </c>
      <c r="AC236" s="231" t="s">
        <v>3947</v>
      </c>
    </row>
    <row r="237" spans="1:29" ht="24" x14ac:dyDescent="0.25">
      <c r="A237" s="231">
        <v>234</v>
      </c>
      <c r="B237" s="274" t="s">
        <v>4353</v>
      </c>
      <c r="C237" s="234" t="s">
        <v>4354</v>
      </c>
      <c r="D237" s="273"/>
      <c r="E237" s="231"/>
      <c r="F237" s="231"/>
      <c r="G237" s="231"/>
      <c r="H237" s="231"/>
      <c r="I237" s="231"/>
      <c r="J237" s="231"/>
      <c r="K237" s="218">
        <v>1</v>
      </c>
      <c r="L237" s="231">
        <v>100</v>
      </c>
      <c r="M237" s="231">
        <v>100</v>
      </c>
      <c r="N237" s="231"/>
      <c r="O237" s="231"/>
      <c r="P237" s="231"/>
      <c r="Q237" s="218"/>
      <c r="R237" s="231"/>
      <c r="S237" s="231"/>
      <c r="T237" s="231"/>
      <c r="U237" s="231"/>
      <c r="V237" s="218"/>
      <c r="W237" s="231"/>
      <c r="X237" s="231"/>
      <c r="Y237" s="274"/>
      <c r="Z237" s="274"/>
      <c r="AA237" s="225"/>
      <c r="AB237" s="231" t="s">
        <v>20</v>
      </c>
      <c r="AC237" s="231" t="s">
        <v>3947</v>
      </c>
    </row>
    <row r="238" spans="1:29" ht="24" x14ac:dyDescent="0.25">
      <c r="A238" s="231">
        <v>235</v>
      </c>
      <c r="B238" s="274" t="s">
        <v>4355</v>
      </c>
      <c r="C238" s="234" t="s">
        <v>4356</v>
      </c>
      <c r="D238" s="273"/>
      <c r="E238" s="231"/>
      <c r="F238" s="231"/>
      <c r="G238" s="231"/>
      <c r="H238" s="231"/>
      <c r="I238" s="231"/>
      <c r="J238" s="231"/>
      <c r="K238" s="218">
        <v>1</v>
      </c>
      <c r="L238" s="231">
        <v>100</v>
      </c>
      <c r="M238" s="231">
        <v>100</v>
      </c>
      <c r="N238" s="231"/>
      <c r="O238" s="231"/>
      <c r="P238" s="231"/>
      <c r="Q238" s="218"/>
      <c r="R238" s="231"/>
      <c r="S238" s="231"/>
      <c r="T238" s="231"/>
      <c r="U238" s="231"/>
      <c r="V238" s="218"/>
      <c r="W238" s="231"/>
      <c r="X238" s="231" t="s">
        <v>60</v>
      </c>
      <c r="Y238" s="274">
        <v>1</v>
      </c>
      <c r="Z238" s="274">
        <v>82.5</v>
      </c>
      <c r="AA238" s="225">
        <f t="shared" si="4"/>
        <v>82.5</v>
      </c>
      <c r="AB238" s="231" t="s">
        <v>20</v>
      </c>
      <c r="AC238" s="231" t="s">
        <v>3947</v>
      </c>
    </row>
    <row r="239" spans="1:29" ht="24" x14ac:dyDescent="0.25">
      <c r="A239" s="231">
        <v>236</v>
      </c>
      <c r="B239" s="274" t="s">
        <v>4357</v>
      </c>
      <c r="C239" s="234" t="s">
        <v>4358</v>
      </c>
      <c r="D239" s="273"/>
      <c r="E239" s="231"/>
      <c r="F239" s="231"/>
      <c r="G239" s="231"/>
      <c r="H239" s="231"/>
      <c r="I239" s="231"/>
      <c r="J239" s="231"/>
      <c r="K239" s="218">
        <v>1</v>
      </c>
      <c r="L239" s="231">
        <v>100</v>
      </c>
      <c r="M239" s="231">
        <v>100</v>
      </c>
      <c r="N239" s="231"/>
      <c r="O239" s="231"/>
      <c r="P239" s="231"/>
      <c r="Q239" s="218"/>
      <c r="R239" s="231"/>
      <c r="S239" s="231"/>
      <c r="T239" s="231"/>
      <c r="U239" s="231"/>
      <c r="V239" s="218"/>
      <c r="W239" s="231"/>
      <c r="X239" s="231"/>
      <c r="Y239" s="274"/>
      <c r="Z239" s="274"/>
      <c r="AA239" s="225"/>
      <c r="AB239" s="231" t="s">
        <v>20</v>
      </c>
      <c r="AC239" s="231" t="s">
        <v>3947</v>
      </c>
    </row>
    <row r="240" spans="1:29" ht="24" x14ac:dyDescent="0.25">
      <c r="A240" s="231">
        <v>237</v>
      </c>
      <c r="B240" s="274" t="s">
        <v>4359</v>
      </c>
      <c r="C240" s="234" t="s">
        <v>4360</v>
      </c>
      <c r="D240" s="273"/>
      <c r="E240" s="231"/>
      <c r="F240" s="231"/>
      <c r="G240" s="231"/>
      <c r="H240" s="231"/>
      <c r="I240" s="231"/>
      <c r="J240" s="231"/>
      <c r="K240" s="218">
        <v>1</v>
      </c>
      <c r="L240" s="231">
        <v>200</v>
      </c>
      <c r="M240" s="231">
        <v>200</v>
      </c>
      <c r="N240" s="231"/>
      <c r="O240" s="231"/>
      <c r="P240" s="231"/>
      <c r="Q240" s="218"/>
      <c r="R240" s="231"/>
      <c r="S240" s="231"/>
      <c r="T240" s="231"/>
      <c r="U240" s="231"/>
      <c r="V240" s="218">
        <v>1</v>
      </c>
      <c r="W240" s="231"/>
      <c r="X240" s="231"/>
      <c r="Y240" s="274"/>
      <c r="Z240" s="274"/>
      <c r="AA240" s="225"/>
      <c r="AB240" s="231" t="s">
        <v>20</v>
      </c>
      <c r="AC240" s="231" t="s">
        <v>3947</v>
      </c>
    </row>
    <row r="241" spans="1:29" ht="24" x14ac:dyDescent="0.25">
      <c r="A241" s="231">
        <v>238</v>
      </c>
      <c r="B241" s="274" t="s">
        <v>4361</v>
      </c>
      <c r="C241" s="234" t="s">
        <v>4362</v>
      </c>
      <c r="D241" s="273"/>
      <c r="E241" s="231"/>
      <c r="F241" s="231"/>
      <c r="G241" s="231"/>
      <c r="H241" s="231"/>
      <c r="I241" s="231"/>
      <c r="J241" s="231"/>
      <c r="K241" s="218">
        <v>1</v>
      </c>
      <c r="L241" s="231">
        <v>250</v>
      </c>
      <c r="M241" s="231">
        <v>250</v>
      </c>
      <c r="N241" s="231"/>
      <c r="O241" s="231"/>
      <c r="P241" s="231"/>
      <c r="Q241" s="218"/>
      <c r="R241" s="231"/>
      <c r="S241" s="231"/>
      <c r="T241" s="231"/>
      <c r="U241" s="231"/>
      <c r="V241" s="218">
        <v>1</v>
      </c>
      <c r="W241" s="231"/>
      <c r="X241" s="231" t="s">
        <v>60</v>
      </c>
      <c r="Y241" s="274">
        <v>1</v>
      </c>
      <c r="Z241" s="274">
        <v>125</v>
      </c>
      <c r="AA241" s="225">
        <f t="shared" si="4"/>
        <v>125</v>
      </c>
      <c r="AB241" s="231" t="s">
        <v>20</v>
      </c>
      <c r="AC241" s="231" t="s">
        <v>3947</v>
      </c>
    </row>
    <row r="242" spans="1:29" ht="36" x14ac:dyDescent="0.25">
      <c r="A242" s="231">
        <v>239</v>
      </c>
      <c r="B242" s="274" t="s">
        <v>4363</v>
      </c>
      <c r="C242" s="234" t="s">
        <v>4364</v>
      </c>
      <c r="D242" s="273"/>
      <c r="E242" s="231"/>
      <c r="F242" s="231"/>
      <c r="G242" s="231"/>
      <c r="H242" s="231"/>
      <c r="I242" s="231"/>
      <c r="J242" s="231"/>
      <c r="K242" s="218">
        <v>1</v>
      </c>
      <c r="L242" s="231">
        <v>250</v>
      </c>
      <c r="M242" s="231">
        <v>250</v>
      </c>
      <c r="N242" s="231"/>
      <c r="O242" s="231"/>
      <c r="P242" s="231"/>
      <c r="Q242" s="218"/>
      <c r="R242" s="231"/>
      <c r="S242" s="231"/>
      <c r="T242" s="231"/>
      <c r="U242" s="231"/>
      <c r="V242" s="218"/>
      <c r="W242" s="231"/>
      <c r="X242" s="231" t="s">
        <v>60</v>
      </c>
      <c r="Y242" s="274">
        <v>1</v>
      </c>
      <c r="Z242" s="274">
        <v>125</v>
      </c>
      <c r="AA242" s="225">
        <f t="shared" si="4"/>
        <v>125</v>
      </c>
      <c r="AB242" s="231" t="s">
        <v>20</v>
      </c>
      <c r="AC242" s="231" t="s">
        <v>3947</v>
      </c>
    </row>
    <row r="243" spans="1:29" ht="24" x14ac:dyDescent="0.25">
      <c r="A243" s="231">
        <v>240</v>
      </c>
      <c r="B243" s="274" t="s">
        <v>4365</v>
      </c>
      <c r="C243" s="234" t="s">
        <v>4366</v>
      </c>
      <c r="D243" s="273"/>
      <c r="E243" s="231"/>
      <c r="F243" s="231"/>
      <c r="G243" s="231"/>
      <c r="H243" s="231"/>
      <c r="I243" s="231"/>
      <c r="J243" s="231"/>
      <c r="K243" s="218">
        <v>1</v>
      </c>
      <c r="L243" s="231">
        <v>160</v>
      </c>
      <c r="M243" s="231">
        <v>160</v>
      </c>
      <c r="N243" s="231"/>
      <c r="O243" s="231"/>
      <c r="P243" s="231"/>
      <c r="Q243" s="218"/>
      <c r="R243" s="231"/>
      <c r="S243" s="231"/>
      <c r="T243" s="231"/>
      <c r="U243" s="231"/>
      <c r="V243" s="218"/>
      <c r="W243" s="231"/>
      <c r="X243" s="231"/>
      <c r="Y243" s="274"/>
      <c r="Z243" s="274"/>
      <c r="AA243" s="225"/>
      <c r="AB243" s="231" t="s">
        <v>20</v>
      </c>
      <c r="AC243" s="231" t="s">
        <v>3947</v>
      </c>
    </row>
    <row r="244" spans="1:29" ht="24" x14ac:dyDescent="0.25">
      <c r="A244" s="231">
        <v>241</v>
      </c>
      <c r="B244" s="274" t="s">
        <v>4367</v>
      </c>
      <c r="C244" s="234" t="s">
        <v>4368</v>
      </c>
      <c r="D244" s="273"/>
      <c r="E244" s="231"/>
      <c r="F244" s="231"/>
      <c r="G244" s="231"/>
      <c r="H244" s="231"/>
      <c r="I244" s="231"/>
      <c r="J244" s="231"/>
      <c r="K244" s="218">
        <v>1</v>
      </c>
      <c r="L244" s="231">
        <v>100</v>
      </c>
      <c r="M244" s="231">
        <v>100</v>
      </c>
      <c r="N244" s="231"/>
      <c r="O244" s="231"/>
      <c r="P244" s="231"/>
      <c r="Q244" s="218"/>
      <c r="R244" s="231"/>
      <c r="S244" s="231"/>
      <c r="T244" s="231"/>
      <c r="U244" s="231"/>
      <c r="V244" s="218"/>
      <c r="W244" s="231"/>
      <c r="X244" s="231"/>
      <c r="Y244" s="274"/>
      <c r="Z244" s="274"/>
      <c r="AA244" s="225"/>
      <c r="AB244" s="231" t="s">
        <v>20</v>
      </c>
      <c r="AC244" s="231" t="s">
        <v>3947</v>
      </c>
    </row>
    <row r="245" spans="1:29" ht="48" x14ac:dyDescent="0.25">
      <c r="A245" s="231">
        <v>242</v>
      </c>
      <c r="B245" s="274" t="s">
        <v>4369</v>
      </c>
      <c r="C245" s="234" t="s">
        <v>4370</v>
      </c>
      <c r="D245" s="273"/>
      <c r="E245" s="231"/>
      <c r="F245" s="231"/>
      <c r="G245" s="231"/>
      <c r="H245" s="231"/>
      <c r="I245" s="231"/>
      <c r="J245" s="231"/>
      <c r="K245" s="218">
        <v>1</v>
      </c>
      <c r="L245" s="231">
        <v>100</v>
      </c>
      <c r="M245" s="231">
        <v>100</v>
      </c>
      <c r="N245" s="231"/>
      <c r="O245" s="231"/>
      <c r="P245" s="231"/>
      <c r="Q245" s="218"/>
      <c r="R245" s="231"/>
      <c r="S245" s="231"/>
      <c r="T245" s="231"/>
      <c r="U245" s="231"/>
      <c r="V245" s="218"/>
      <c r="W245" s="231"/>
      <c r="X245" s="231" t="s">
        <v>60</v>
      </c>
      <c r="Y245" s="274">
        <v>1</v>
      </c>
      <c r="Z245" s="274">
        <v>30</v>
      </c>
      <c r="AA245" s="225">
        <f t="shared" si="4"/>
        <v>30</v>
      </c>
      <c r="AB245" s="231" t="s">
        <v>20</v>
      </c>
      <c r="AC245" s="231" t="s">
        <v>3947</v>
      </c>
    </row>
    <row r="246" spans="1:29" ht="24" x14ac:dyDescent="0.25">
      <c r="A246" s="231">
        <v>243</v>
      </c>
      <c r="B246" s="274" t="s">
        <v>4371</v>
      </c>
      <c r="C246" s="234" t="s">
        <v>4372</v>
      </c>
      <c r="D246" s="273"/>
      <c r="E246" s="231"/>
      <c r="F246" s="231"/>
      <c r="G246" s="231"/>
      <c r="H246" s="231"/>
      <c r="I246" s="231"/>
      <c r="J246" s="231"/>
      <c r="K246" s="218">
        <v>1</v>
      </c>
      <c r="L246" s="231">
        <v>100</v>
      </c>
      <c r="M246" s="231">
        <v>100</v>
      </c>
      <c r="N246" s="231"/>
      <c r="O246" s="231"/>
      <c r="P246" s="231"/>
      <c r="Q246" s="218"/>
      <c r="R246" s="231"/>
      <c r="S246" s="231"/>
      <c r="T246" s="231"/>
      <c r="U246" s="231"/>
      <c r="V246" s="218"/>
      <c r="W246" s="231"/>
      <c r="X246" s="231"/>
      <c r="Y246" s="274"/>
      <c r="Z246" s="274"/>
      <c r="AA246" s="225"/>
      <c r="AB246" s="231" t="s">
        <v>20</v>
      </c>
      <c r="AC246" s="231" t="s">
        <v>3947</v>
      </c>
    </row>
    <row r="247" spans="1:29" ht="36" x14ac:dyDescent="0.25">
      <c r="A247" s="231">
        <v>244</v>
      </c>
      <c r="B247" s="274" t="s">
        <v>4373</v>
      </c>
      <c r="C247" s="234" t="s">
        <v>4374</v>
      </c>
      <c r="D247" s="273"/>
      <c r="E247" s="231"/>
      <c r="F247" s="231"/>
      <c r="G247" s="231"/>
      <c r="H247" s="231"/>
      <c r="I247" s="231"/>
      <c r="J247" s="231"/>
      <c r="K247" s="218">
        <v>1</v>
      </c>
      <c r="L247" s="231">
        <v>100</v>
      </c>
      <c r="M247" s="231">
        <v>100</v>
      </c>
      <c r="N247" s="231"/>
      <c r="O247" s="231"/>
      <c r="P247" s="231"/>
      <c r="Q247" s="218"/>
      <c r="R247" s="231"/>
      <c r="S247" s="231"/>
      <c r="T247" s="231"/>
      <c r="U247" s="231"/>
      <c r="V247" s="218"/>
      <c r="W247" s="231"/>
      <c r="X247" s="231" t="s">
        <v>60</v>
      </c>
      <c r="Y247" s="274">
        <v>1</v>
      </c>
      <c r="Z247" s="274">
        <v>125</v>
      </c>
      <c r="AA247" s="225">
        <f t="shared" si="4"/>
        <v>125</v>
      </c>
      <c r="AB247" s="231" t="s">
        <v>20</v>
      </c>
      <c r="AC247" s="231" t="s">
        <v>3947</v>
      </c>
    </row>
    <row r="248" spans="1:29" ht="36" x14ac:dyDescent="0.25">
      <c r="A248" s="231">
        <v>245</v>
      </c>
      <c r="B248" s="274" t="s">
        <v>4375</v>
      </c>
      <c r="C248" s="234" t="s">
        <v>4376</v>
      </c>
      <c r="D248" s="273"/>
      <c r="E248" s="231"/>
      <c r="F248" s="231"/>
      <c r="G248" s="231"/>
      <c r="H248" s="231"/>
      <c r="I248" s="231"/>
      <c r="J248" s="231"/>
      <c r="K248" s="218">
        <v>1</v>
      </c>
      <c r="L248" s="231">
        <v>160</v>
      </c>
      <c r="M248" s="231">
        <v>160</v>
      </c>
      <c r="N248" s="231"/>
      <c r="O248" s="231"/>
      <c r="P248" s="231"/>
      <c r="Q248" s="218"/>
      <c r="R248" s="231"/>
      <c r="S248" s="231"/>
      <c r="T248" s="231"/>
      <c r="U248" s="231"/>
      <c r="V248" s="218"/>
      <c r="W248" s="231"/>
      <c r="X248" s="231"/>
      <c r="Y248" s="274"/>
      <c r="Z248" s="274"/>
      <c r="AA248" s="225"/>
      <c r="AB248" s="231" t="s">
        <v>20</v>
      </c>
      <c r="AC248" s="231" t="s">
        <v>3947</v>
      </c>
    </row>
    <row r="249" spans="1:29" ht="24" x14ac:dyDescent="0.25">
      <c r="A249" s="231">
        <v>246</v>
      </c>
      <c r="B249" s="274" t="s">
        <v>4377</v>
      </c>
      <c r="C249" s="234" t="s">
        <v>4378</v>
      </c>
      <c r="D249" s="273"/>
      <c r="E249" s="231"/>
      <c r="F249" s="231"/>
      <c r="G249" s="231"/>
      <c r="H249" s="231"/>
      <c r="I249" s="231"/>
      <c r="J249" s="231"/>
      <c r="K249" s="218">
        <v>1</v>
      </c>
      <c r="L249" s="231">
        <v>100</v>
      </c>
      <c r="M249" s="231">
        <v>100</v>
      </c>
      <c r="N249" s="231"/>
      <c r="O249" s="231"/>
      <c r="P249" s="231"/>
      <c r="Q249" s="218"/>
      <c r="R249" s="231"/>
      <c r="S249" s="231"/>
      <c r="T249" s="231"/>
      <c r="U249" s="231"/>
      <c r="V249" s="218"/>
      <c r="W249" s="231"/>
      <c r="X249" s="231"/>
      <c r="Y249" s="274"/>
      <c r="Z249" s="274"/>
      <c r="AA249" s="225"/>
      <c r="AB249" s="231" t="s">
        <v>20</v>
      </c>
      <c r="AC249" s="231" t="s">
        <v>3947</v>
      </c>
    </row>
    <row r="250" spans="1:29" ht="24" x14ac:dyDescent="0.25">
      <c r="A250" s="231">
        <v>247</v>
      </c>
      <c r="B250" s="274" t="s">
        <v>4379</v>
      </c>
      <c r="C250" s="234" t="s">
        <v>4380</v>
      </c>
      <c r="D250" s="273"/>
      <c r="E250" s="231"/>
      <c r="F250" s="231"/>
      <c r="G250" s="231"/>
      <c r="H250" s="231"/>
      <c r="I250" s="231"/>
      <c r="J250" s="231"/>
      <c r="K250" s="218">
        <v>1</v>
      </c>
      <c r="L250" s="231">
        <v>200</v>
      </c>
      <c r="M250" s="231">
        <v>200</v>
      </c>
      <c r="N250" s="231"/>
      <c r="O250" s="231"/>
      <c r="P250" s="231"/>
      <c r="Q250" s="218"/>
      <c r="R250" s="231"/>
      <c r="S250" s="231"/>
      <c r="T250" s="231"/>
      <c r="U250" s="231"/>
      <c r="V250" s="218"/>
      <c r="W250" s="231"/>
      <c r="X250" s="231"/>
      <c r="Y250" s="274"/>
      <c r="Z250" s="274"/>
      <c r="AA250" s="225"/>
      <c r="AB250" s="231" t="s">
        <v>20</v>
      </c>
      <c r="AC250" s="231" t="s">
        <v>3947</v>
      </c>
    </row>
    <row r="251" spans="1:29" ht="36" x14ac:dyDescent="0.25">
      <c r="A251" s="231">
        <v>248</v>
      </c>
      <c r="B251" s="274" t="s">
        <v>4381</v>
      </c>
      <c r="C251" s="234" t="s">
        <v>4382</v>
      </c>
      <c r="D251" s="273"/>
      <c r="E251" s="231"/>
      <c r="F251" s="231"/>
      <c r="G251" s="231"/>
      <c r="H251" s="231"/>
      <c r="I251" s="231"/>
      <c r="J251" s="231"/>
      <c r="K251" s="218">
        <v>1</v>
      </c>
      <c r="L251" s="231">
        <v>63</v>
      </c>
      <c r="M251" s="231">
        <v>63</v>
      </c>
      <c r="N251" s="231"/>
      <c r="O251" s="231"/>
      <c r="P251" s="231"/>
      <c r="Q251" s="218"/>
      <c r="R251" s="231"/>
      <c r="S251" s="231"/>
      <c r="T251" s="231"/>
      <c r="U251" s="231"/>
      <c r="V251" s="218"/>
      <c r="W251" s="231"/>
      <c r="X251" s="231"/>
      <c r="Y251" s="274"/>
      <c r="Z251" s="274"/>
      <c r="AA251" s="225"/>
      <c r="AB251" s="231" t="s">
        <v>20</v>
      </c>
      <c r="AC251" s="231" t="s">
        <v>3947</v>
      </c>
    </row>
    <row r="252" spans="1:29" ht="36" x14ac:dyDescent="0.25">
      <c r="A252" s="231">
        <v>249</v>
      </c>
      <c r="B252" s="274" t="s">
        <v>4383</v>
      </c>
      <c r="C252" s="234" t="s">
        <v>4384</v>
      </c>
      <c r="D252" s="273"/>
      <c r="E252" s="231"/>
      <c r="F252" s="231"/>
      <c r="G252" s="231"/>
      <c r="H252" s="231"/>
      <c r="I252" s="231"/>
      <c r="J252" s="231"/>
      <c r="K252" s="218">
        <v>1</v>
      </c>
      <c r="L252" s="231">
        <v>63</v>
      </c>
      <c r="M252" s="231">
        <v>63</v>
      </c>
      <c r="N252" s="231"/>
      <c r="O252" s="231"/>
      <c r="P252" s="231"/>
      <c r="Q252" s="218"/>
      <c r="R252" s="231"/>
      <c r="S252" s="231"/>
      <c r="T252" s="231"/>
      <c r="U252" s="231"/>
      <c r="V252" s="218"/>
      <c r="W252" s="231"/>
      <c r="X252" s="231"/>
      <c r="Y252" s="274"/>
      <c r="Z252" s="274"/>
      <c r="AA252" s="225"/>
      <c r="AB252" s="231" t="s">
        <v>20</v>
      </c>
      <c r="AC252" s="231" t="s">
        <v>3947</v>
      </c>
    </row>
    <row r="253" spans="1:29" ht="36" x14ac:dyDescent="0.25">
      <c r="A253" s="231">
        <v>250</v>
      </c>
      <c r="B253" s="274" t="s">
        <v>4385</v>
      </c>
      <c r="C253" s="234" t="s">
        <v>4386</v>
      </c>
      <c r="D253" s="273"/>
      <c r="E253" s="231"/>
      <c r="F253" s="231"/>
      <c r="G253" s="231"/>
      <c r="H253" s="231"/>
      <c r="I253" s="231"/>
      <c r="J253" s="231"/>
      <c r="K253" s="218">
        <v>1</v>
      </c>
      <c r="L253" s="231">
        <v>250</v>
      </c>
      <c r="M253" s="231">
        <v>250</v>
      </c>
      <c r="N253" s="231"/>
      <c r="O253" s="231"/>
      <c r="P253" s="231"/>
      <c r="Q253" s="218"/>
      <c r="R253" s="231"/>
      <c r="S253" s="231"/>
      <c r="T253" s="231"/>
      <c r="U253" s="231"/>
      <c r="V253" s="218"/>
      <c r="W253" s="231"/>
      <c r="X253" s="231"/>
      <c r="Y253" s="274"/>
      <c r="Z253" s="274"/>
      <c r="AA253" s="225"/>
      <c r="AB253" s="231" t="s">
        <v>20</v>
      </c>
      <c r="AC253" s="231" t="s">
        <v>3947</v>
      </c>
    </row>
    <row r="254" spans="1:29" ht="48" x14ac:dyDescent="0.25">
      <c r="A254" s="231">
        <v>251</v>
      </c>
      <c r="B254" s="274" t="s">
        <v>4387</v>
      </c>
      <c r="C254" s="234" t="s">
        <v>4388</v>
      </c>
      <c r="D254" s="273"/>
      <c r="E254" s="231"/>
      <c r="F254" s="231"/>
      <c r="G254" s="231"/>
      <c r="H254" s="231"/>
      <c r="I254" s="231"/>
      <c r="J254" s="231"/>
      <c r="K254" s="218">
        <v>1</v>
      </c>
      <c r="L254" s="231">
        <v>25</v>
      </c>
      <c r="M254" s="231">
        <v>25</v>
      </c>
      <c r="N254" s="231"/>
      <c r="O254" s="231"/>
      <c r="P254" s="231"/>
      <c r="Q254" s="218"/>
      <c r="R254" s="231"/>
      <c r="S254" s="231"/>
      <c r="T254" s="231"/>
      <c r="U254" s="231"/>
      <c r="V254" s="218"/>
      <c r="W254" s="231"/>
      <c r="X254" s="231"/>
      <c r="Y254" s="274"/>
      <c r="Z254" s="274"/>
      <c r="AA254" s="225"/>
      <c r="AB254" s="231" t="s">
        <v>20</v>
      </c>
      <c r="AC254" s="231" t="s">
        <v>3947</v>
      </c>
    </row>
    <row r="255" spans="1:29" ht="48" x14ac:dyDescent="0.25">
      <c r="A255" s="231">
        <v>252</v>
      </c>
      <c r="B255" s="274" t="s">
        <v>4389</v>
      </c>
      <c r="C255" s="234" t="s">
        <v>4390</v>
      </c>
      <c r="D255" s="273"/>
      <c r="E255" s="231"/>
      <c r="F255" s="231"/>
      <c r="G255" s="231"/>
      <c r="H255" s="231"/>
      <c r="I255" s="231"/>
      <c r="J255" s="231"/>
      <c r="K255" s="218">
        <v>1</v>
      </c>
      <c r="L255" s="231">
        <v>25</v>
      </c>
      <c r="M255" s="231">
        <v>25</v>
      </c>
      <c r="N255" s="231"/>
      <c r="O255" s="231"/>
      <c r="P255" s="231"/>
      <c r="Q255" s="218"/>
      <c r="R255" s="231"/>
      <c r="S255" s="231"/>
      <c r="T255" s="231"/>
      <c r="U255" s="231"/>
      <c r="V255" s="218"/>
      <c r="W255" s="231"/>
      <c r="X255" s="231"/>
      <c r="Y255" s="274"/>
      <c r="Z255" s="274"/>
      <c r="AA255" s="225"/>
      <c r="AB255" s="231" t="s">
        <v>20</v>
      </c>
      <c r="AC255" s="231" t="s">
        <v>3947</v>
      </c>
    </row>
    <row r="256" spans="1:29" ht="36" x14ac:dyDescent="0.25">
      <c r="A256" s="231">
        <v>253</v>
      </c>
      <c r="B256" s="274" t="s">
        <v>4391</v>
      </c>
      <c r="C256" s="234" t="s">
        <v>4392</v>
      </c>
      <c r="D256" s="273"/>
      <c r="E256" s="231"/>
      <c r="F256" s="231"/>
      <c r="G256" s="231"/>
      <c r="H256" s="231"/>
      <c r="I256" s="231"/>
      <c r="J256" s="231"/>
      <c r="K256" s="218">
        <v>1</v>
      </c>
      <c r="L256" s="231">
        <v>250</v>
      </c>
      <c r="M256" s="231">
        <v>250</v>
      </c>
      <c r="N256" s="231"/>
      <c r="O256" s="231"/>
      <c r="P256" s="231"/>
      <c r="Q256" s="218"/>
      <c r="R256" s="231"/>
      <c r="S256" s="231"/>
      <c r="T256" s="231"/>
      <c r="U256" s="231"/>
      <c r="V256" s="218"/>
      <c r="W256" s="231"/>
      <c r="X256" s="231"/>
      <c r="Y256" s="274"/>
      <c r="Z256" s="274"/>
      <c r="AA256" s="225"/>
      <c r="AB256" s="231" t="s">
        <v>20</v>
      </c>
      <c r="AC256" s="231" t="s">
        <v>3947</v>
      </c>
    </row>
    <row r="257" spans="1:29" ht="36" x14ac:dyDescent="0.25">
      <c r="A257" s="231">
        <v>254</v>
      </c>
      <c r="B257" s="274" t="s">
        <v>4393</v>
      </c>
      <c r="C257" s="234" t="s">
        <v>4394</v>
      </c>
      <c r="D257" s="273"/>
      <c r="E257" s="231"/>
      <c r="F257" s="231"/>
      <c r="G257" s="231"/>
      <c r="H257" s="231"/>
      <c r="I257" s="231"/>
      <c r="J257" s="231"/>
      <c r="K257" s="218">
        <v>1</v>
      </c>
      <c r="L257" s="231">
        <v>315</v>
      </c>
      <c r="M257" s="231">
        <v>315</v>
      </c>
      <c r="N257" s="231"/>
      <c r="O257" s="231"/>
      <c r="P257" s="231"/>
      <c r="Q257" s="218"/>
      <c r="R257" s="231"/>
      <c r="S257" s="231"/>
      <c r="T257" s="231"/>
      <c r="U257" s="231"/>
      <c r="V257" s="218"/>
      <c r="W257" s="231"/>
      <c r="X257" s="231" t="s">
        <v>60</v>
      </c>
      <c r="Y257" s="274">
        <v>1</v>
      </c>
      <c r="Z257" s="218">
        <v>250</v>
      </c>
      <c r="AA257" s="225">
        <f t="shared" si="4"/>
        <v>250</v>
      </c>
      <c r="AB257" s="231" t="s">
        <v>20</v>
      </c>
      <c r="AC257" s="231" t="s">
        <v>3947</v>
      </c>
    </row>
    <row r="258" spans="1:29" x14ac:dyDescent="0.25">
      <c r="A258" s="231">
        <v>255</v>
      </c>
      <c r="B258" s="274"/>
      <c r="C258" s="234"/>
      <c r="D258" s="273"/>
      <c r="E258" s="231"/>
      <c r="F258" s="231"/>
      <c r="G258" s="231"/>
      <c r="H258" s="231"/>
      <c r="I258" s="231"/>
      <c r="J258" s="231"/>
      <c r="K258" s="218"/>
      <c r="L258" s="231"/>
      <c r="M258" s="231"/>
      <c r="N258" s="231"/>
      <c r="O258" s="231"/>
      <c r="P258" s="231"/>
      <c r="Q258" s="218"/>
      <c r="R258" s="231"/>
      <c r="S258" s="231"/>
      <c r="T258" s="231"/>
      <c r="U258" s="231"/>
      <c r="V258" s="218"/>
      <c r="W258" s="231"/>
      <c r="X258" s="231" t="s">
        <v>60</v>
      </c>
      <c r="Y258" s="274">
        <v>1</v>
      </c>
      <c r="Z258" s="218">
        <v>40</v>
      </c>
      <c r="AA258" s="225">
        <f t="shared" si="4"/>
        <v>40</v>
      </c>
      <c r="AB258" s="231" t="s">
        <v>20</v>
      </c>
      <c r="AC258" s="231" t="s">
        <v>3947</v>
      </c>
    </row>
    <row r="259" spans="1:29" ht="36" x14ac:dyDescent="0.25">
      <c r="A259" s="231">
        <v>256</v>
      </c>
      <c r="B259" s="274" t="s">
        <v>4395</v>
      </c>
      <c r="C259" s="234" t="s">
        <v>4396</v>
      </c>
      <c r="D259" s="273"/>
      <c r="E259" s="231"/>
      <c r="F259" s="231"/>
      <c r="G259" s="231"/>
      <c r="H259" s="231"/>
      <c r="I259" s="231"/>
      <c r="J259" s="231"/>
      <c r="K259" s="218">
        <v>1</v>
      </c>
      <c r="L259" s="231">
        <v>100</v>
      </c>
      <c r="M259" s="231">
        <v>100</v>
      </c>
      <c r="N259" s="231"/>
      <c r="O259" s="231"/>
      <c r="P259" s="231"/>
      <c r="Q259" s="218"/>
      <c r="R259" s="231"/>
      <c r="S259" s="231"/>
      <c r="T259" s="231"/>
      <c r="U259" s="231"/>
      <c r="V259" s="218"/>
      <c r="W259" s="231"/>
      <c r="X259" s="231" t="s">
        <v>226</v>
      </c>
      <c r="Y259" s="274">
        <v>1</v>
      </c>
      <c r="Z259" s="274">
        <v>25</v>
      </c>
      <c r="AA259" s="225">
        <f t="shared" si="4"/>
        <v>25</v>
      </c>
      <c r="AB259" s="231" t="s">
        <v>20</v>
      </c>
      <c r="AC259" s="231" t="s">
        <v>3947</v>
      </c>
    </row>
    <row r="260" spans="1:29" ht="36" x14ac:dyDescent="0.25">
      <c r="A260" s="231">
        <v>257</v>
      </c>
      <c r="B260" s="274" t="s">
        <v>4397</v>
      </c>
      <c r="C260" s="234" t="s">
        <v>4398</v>
      </c>
      <c r="D260" s="273"/>
      <c r="E260" s="231"/>
      <c r="F260" s="231"/>
      <c r="G260" s="231"/>
      <c r="H260" s="231"/>
      <c r="I260" s="231"/>
      <c r="J260" s="231"/>
      <c r="K260" s="218">
        <v>1</v>
      </c>
      <c r="L260" s="231">
        <v>100</v>
      </c>
      <c r="M260" s="231">
        <v>100</v>
      </c>
      <c r="N260" s="231"/>
      <c r="O260" s="231"/>
      <c r="P260" s="231"/>
      <c r="Q260" s="218"/>
      <c r="R260" s="231"/>
      <c r="S260" s="231"/>
      <c r="T260" s="231"/>
      <c r="U260" s="231"/>
      <c r="V260" s="218"/>
      <c r="W260" s="231"/>
      <c r="X260" s="231" t="s">
        <v>60</v>
      </c>
      <c r="Y260" s="274">
        <v>1</v>
      </c>
      <c r="Z260" s="274">
        <v>63</v>
      </c>
      <c r="AA260" s="225">
        <f t="shared" si="4"/>
        <v>63</v>
      </c>
      <c r="AB260" s="231" t="s">
        <v>20</v>
      </c>
      <c r="AC260" s="231" t="s">
        <v>3947</v>
      </c>
    </row>
    <row r="261" spans="1:29" ht="24" x14ac:dyDescent="0.25">
      <c r="A261" s="231">
        <v>258</v>
      </c>
      <c r="B261" s="274" t="s">
        <v>4399</v>
      </c>
      <c r="C261" s="234" t="s">
        <v>4400</v>
      </c>
      <c r="D261" s="273"/>
      <c r="E261" s="231"/>
      <c r="F261" s="231"/>
      <c r="G261" s="231"/>
      <c r="H261" s="231"/>
      <c r="I261" s="231"/>
      <c r="J261" s="231"/>
      <c r="K261" s="218">
        <v>1</v>
      </c>
      <c r="L261" s="231">
        <v>200</v>
      </c>
      <c r="M261" s="231">
        <v>200</v>
      </c>
      <c r="N261" s="231"/>
      <c r="O261" s="231"/>
      <c r="P261" s="231"/>
      <c r="Q261" s="220"/>
      <c r="R261" s="231"/>
      <c r="S261" s="231"/>
      <c r="T261" s="231"/>
      <c r="U261" s="231"/>
      <c r="V261" s="218"/>
      <c r="W261" s="231"/>
      <c r="X261" s="231"/>
      <c r="Y261" s="274"/>
      <c r="Z261" s="274"/>
      <c r="AA261" s="225"/>
      <c r="AB261" s="231" t="s">
        <v>20</v>
      </c>
      <c r="AC261" s="231" t="s">
        <v>3947</v>
      </c>
    </row>
    <row r="262" spans="1:29" ht="36" x14ac:dyDescent="0.25">
      <c r="A262" s="231">
        <v>259</v>
      </c>
      <c r="B262" s="274" t="s">
        <v>4401</v>
      </c>
      <c r="C262" s="234" t="s">
        <v>4402</v>
      </c>
      <c r="D262" s="273"/>
      <c r="E262" s="231"/>
      <c r="F262" s="231"/>
      <c r="G262" s="231"/>
      <c r="H262" s="231"/>
      <c r="I262" s="231"/>
      <c r="J262" s="231"/>
      <c r="K262" s="218">
        <v>1</v>
      </c>
      <c r="L262" s="231">
        <v>250</v>
      </c>
      <c r="M262" s="231">
        <v>250</v>
      </c>
      <c r="N262" s="231"/>
      <c r="O262" s="231"/>
      <c r="P262" s="231"/>
      <c r="Q262" s="220"/>
      <c r="R262" s="231"/>
      <c r="S262" s="231"/>
      <c r="T262" s="231"/>
      <c r="U262" s="231"/>
      <c r="V262" s="218"/>
      <c r="W262" s="231"/>
      <c r="X262" s="231"/>
      <c r="Y262" s="274"/>
      <c r="Z262" s="274"/>
      <c r="AA262" s="225"/>
      <c r="AB262" s="231" t="s">
        <v>20</v>
      </c>
      <c r="AC262" s="231" t="s">
        <v>3947</v>
      </c>
    </row>
    <row r="263" spans="1:29" ht="36" x14ac:dyDescent="0.25">
      <c r="A263" s="231">
        <v>260</v>
      </c>
      <c r="B263" s="274" t="s">
        <v>4403</v>
      </c>
      <c r="C263" s="234" t="s">
        <v>4404</v>
      </c>
      <c r="D263" s="273"/>
      <c r="E263" s="231"/>
      <c r="F263" s="231"/>
      <c r="G263" s="231"/>
      <c r="H263" s="231"/>
      <c r="I263" s="231"/>
      <c r="J263" s="231"/>
      <c r="K263" s="218">
        <v>1</v>
      </c>
      <c r="L263" s="231">
        <v>100</v>
      </c>
      <c r="M263" s="231">
        <v>100</v>
      </c>
      <c r="N263" s="231"/>
      <c r="O263" s="231"/>
      <c r="P263" s="231"/>
      <c r="Q263" s="220"/>
      <c r="R263" s="231"/>
      <c r="S263" s="231"/>
      <c r="T263" s="231"/>
      <c r="U263" s="231"/>
      <c r="V263" s="218"/>
      <c r="W263" s="231"/>
      <c r="X263" s="231"/>
      <c r="Y263" s="274"/>
      <c r="Z263" s="274"/>
      <c r="AA263" s="225"/>
      <c r="AB263" s="231" t="s">
        <v>20</v>
      </c>
      <c r="AC263" s="231" t="s">
        <v>3947</v>
      </c>
    </row>
    <row r="264" spans="1:29" ht="24" x14ac:dyDescent="0.25">
      <c r="A264" s="231">
        <v>261</v>
      </c>
      <c r="B264" s="274" t="s">
        <v>4405</v>
      </c>
      <c r="C264" s="234" t="s">
        <v>4406</v>
      </c>
      <c r="D264" s="273"/>
      <c r="E264" s="231"/>
      <c r="F264" s="231"/>
      <c r="G264" s="231"/>
      <c r="H264" s="231"/>
      <c r="I264" s="231"/>
      <c r="J264" s="231"/>
      <c r="K264" s="218">
        <v>1</v>
      </c>
      <c r="L264" s="231">
        <v>200</v>
      </c>
      <c r="M264" s="231">
        <v>200</v>
      </c>
      <c r="N264" s="231"/>
      <c r="O264" s="231"/>
      <c r="P264" s="231"/>
      <c r="Q264" s="220"/>
      <c r="R264" s="231"/>
      <c r="S264" s="231"/>
      <c r="T264" s="231"/>
      <c r="U264" s="231"/>
      <c r="V264" s="218"/>
      <c r="W264" s="231"/>
      <c r="X264" s="231" t="s">
        <v>60</v>
      </c>
      <c r="Y264" s="274">
        <v>1</v>
      </c>
      <c r="Z264" s="274">
        <v>250</v>
      </c>
      <c r="AA264" s="225">
        <f t="shared" ref="AA264:AA327" si="5">Z264*Y264</f>
        <v>250</v>
      </c>
      <c r="AB264" s="231" t="s">
        <v>20</v>
      </c>
      <c r="AC264" s="231" t="s">
        <v>3947</v>
      </c>
    </row>
    <row r="265" spans="1:29" ht="36" x14ac:dyDescent="0.25">
      <c r="A265" s="231">
        <v>262</v>
      </c>
      <c r="B265" s="274" t="s">
        <v>4407</v>
      </c>
      <c r="C265" s="234" t="s">
        <v>4408</v>
      </c>
      <c r="D265" s="273"/>
      <c r="E265" s="231"/>
      <c r="F265" s="231"/>
      <c r="G265" s="231"/>
      <c r="H265" s="231"/>
      <c r="I265" s="231"/>
      <c r="J265" s="231"/>
      <c r="K265" s="218">
        <v>1</v>
      </c>
      <c r="L265" s="231">
        <v>250</v>
      </c>
      <c r="M265" s="231">
        <v>250</v>
      </c>
      <c r="N265" s="231"/>
      <c r="O265" s="231"/>
      <c r="P265" s="231"/>
      <c r="Q265" s="218"/>
      <c r="R265" s="231"/>
      <c r="S265" s="231"/>
      <c r="T265" s="231"/>
      <c r="U265" s="231"/>
      <c r="V265" s="218"/>
      <c r="W265" s="231"/>
      <c r="X265" s="231"/>
      <c r="Y265" s="274"/>
      <c r="Z265" s="274"/>
      <c r="AA265" s="225"/>
      <c r="AB265" s="231" t="s">
        <v>20</v>
      </c>
      <c r="AC265" s="231" t="s">
        <v>3947</v>
      </c>
    </row>
    <row r="266" spans="1:29" ht="36" x14ac:dyDescent="0.25">
      <c r="A266" s="231">
        <v>263</v>
      </c>
      <c r="B266" s="274" t="s">
        <v>4409</v>
      </c>
      <c r="C266" s="234" t="s">
        <v>4410</v>
      </c>
      <c r="D266" s="273"/>
      <c r="E266" s="231"/>
      <c r="F266" s="231"/>
      <c r="G266" s="231"/>
      <c r="H266" s="231"/>
      <c r="I266" s="231"/>
      <c r="J266" s="231"/>
      <c r="K266" s="218">
        <v>1</v>
      </c>
      <c r="L266" s="231">
        <v>100</v>
      </c>
      <c r="M266" s="231">
        <v>100</v>
      </c>
      <c r="N266" s="231"/>
      <c r="O266" s="231"/>
      <c r="P266" s="231"/>
      <c r="Q266" s="218"/>
      <c r="R266" s="231"/>
      <c r="S266" s="231"/>
      <c r="T266" s="231"/>
      <c r="U266" s="231"/>
      <c r="V266" s="218"/>
      <c r="W266" s="231"/>
      <c r="X266" s="231"/>
      <c r="Y266" s="274"/>
      <c r="Z266" s="274"/>
      <c r="AA266" s="225"/>
      <c r="AB266" s="231" t="s">
        <v>20</v>
      </c>
      <c r="AC266" s="231" t="s">
        <v>3947</v>
      </c>
    </row>
    <row r="267" spans="1:29" ht="24" x14ac:dyDescent="0.25">
      <c r="A267" s="231">
        <v>264</v>
      </c>
      <c r="B267" s="274" t="s">
        <v>4411</v>
      </c>
      <c r="C267" s="234" t="s">
        <v>4412</v>
      </c>
      <c r="D267" s="273"/>
      <c r="E267" s="231"/>
      <c r="F267" s="231"/>
      <c r="G267" s="231"/>
      <c r="H267" s="231"/>
      <c r="I267" s="231"/>
      <c r="J267" s="231"/>
      <c r="K267" s="218">
        <v>1</v>
      </c>
      <c r="L267" s="231">
        <v>200</v>
      </c>
      <c r="M267" s="231">
        <v>200</v>
      </c>
      <c r="N267" s="231"/>
      <c r="O267" s="231"/>
      <c r="P267" s="231"/>
      <c r="Q267" s="220"/>
      <c r="R267" s="231"/>
      <c r="S267" s="231"/>
      <c r="T267" s="231"/>
      <c r="U267" s="231"/>
      <c r="V267" s="218">
        <v>1</v>
      </c>
      <c r="W267" s="231"/>
      <c r="X267" s="231" t="s">
        <v>60</v>
      </c>
      <c r="Y267" s="274">
        <v>1</v>
      </c>
      <c r="Z267" s="274">
        <v>125</v>
      </c>
      <c r="AA267" s="225">
        <f t="shared" si="5"/>
        <v>125</v>
      </c>
      <c r="AB267" s="231" t="s">
        <v>20</v>
      </c>
      <c r="AC267" s="231" t="s">
        <v>3947</v>
      </c>
    </row>
    <row r="268" spans="1:29" ht="24" x14ac:dyDescent="0.25">
      <c r="A268" s="231">
        <v>265</v>
      </c>
      <c r="B268" s="274" t="s">
        <v>4413</v>
      </c>
      <c r="C268" s="234" t="s">
        <v>4414</v>
      </c>
      <c r="D268" s="273"/>
      <c r="E268" s="231"/>
      <c r="F268" s="231"/>
      <c r="G268" s="231"/>
      <c r="H268" s="231"/>
      <c r="I268" s="231"/>
      <c r="J268" s="231"/>
      <c r="K268" s="218">
        <v>1</v>
      </c>
      <c r="L268" s="231">
        <v>160</v>
      </c>
      <c r="M268" s="231">
        <v>160</v>
      </c>
      <c r="N268" s="231"/>
      <c r="O268" s="231"/>
      <c r="P268" s="231"/>
      <c r="Q268" s="220"/>
      <c r="R268" s="231"/>
      <c r="S268" s="231"/>
      <c r="T268" s="231"/>
      <c r="U268" s="231"/>
      <c r="V268" s="218"/>
      <c r="W268" s="231"/>
      <c r="X268" s="231"/>
      <c r="Y268" s="274"/>
      <c r="Z268" s="274"/>
      <c r="AA268" s="225"/>
      <c r="AB268" s="231" t="s">
        <v>20</v>
      </c>
      <c r="AC268" s="231" t="s">
        <v>3947</v>
      </c>
    </row>
    <row r="269" spans="1:29" ht="36" x14ac:dyDescent="0.25">
      <c r="A269" s="231">
        <v>266</v>
      </c>
      <c r="B269" s="274" t="s">
        <v>4415</v>
      </c>
      <c r="C269" s="234" t="s">
        <v>4416</v>
      </c>
      <c r="D269" s="273"/>
      <c r="E269" s="231"/>
      <c r="F269" s="231"/>
      <c r="G269" s="231"/>
      <c r="H269" s="231"/>
      <c r="I269" s="231"/>
      <c r="J269" s="231"/>
      <c r="K269" s="218">
        <v>1</v>
      </c>
      <c r="L269" s="231">
        <v>250</v>
      </c>
      <c r="M269" s="231">
        <v>250</v>
      </c>
      <c r="N269" s="231"/>
      <c r="O269" s="231"/>
      <c r="P269" s="231"/>
      <c r="Q269" s="220"/>
      <c r="R269" s="231"/>
      <c r="S269" s="231"/>
      <c r="T269" s="231"/>
      <c r="U269" s="231"/>
      <c r="V269" s="218">
        <v>1</v>
      </c>
      <c r="W269" s="231"/>
      <c r="X269" s="231"/>
      <c r="Y269" s="274"/>
      <c r="Z269" s="274"/>
      <c r="AA269" s="225"/>
      <c r="AB269" s="231" t="s">
        <v>20</v>
      </c>
      <c r="AC269" s="231" t="s">
        <v>3947</v>
      </c>
    </row>
    <row r="270" spans="1:29" ht="24" x14ac:dyDescent="0.25">
      <c r="A270" s="231">
        <v>267</v>
      </c>
      <c r="B270" s="274" t="s">
        <v>4417</v>
      </c>
      <c r="C270" s="234" t="s">
        <v>4418</v>
      </c>
      <c r="D270" s="273"/>
      <c r="E270" s="231"/>
      <c r="F270" s="231"/>
      <c r="G270" s="231"/>
      <c r="H270" s="231"/>
      <c r="I270" s="231"/>
      <c r="J270" s="231"/>
      <c r="K270" s="218">
        <v>1</v>
      </c>
      <c r="L270" s="231">
        <v>160</v>
      </c>
      <c r="M270" s="231">
        <v>160</v>
      </c>
      <c r="N270" s="231"/>
      <c r="O270" s="231"/>
      <c r="P270" s="231"/>
      <c r="Q270" s="220"/>
      <c r="R270" s="231"/>
      <c r="S270" s="231"/>
      <c r="T270" s="231"/>
      <c r="U270" s="231"/>
      <c r="V270" s="218">
        <v>1</v>
      </c>
      <c r="W270" s="231"/>
      <c r="X270" s="231"/>
      <c r="Y270" s="274"/>
      <c r="Z270" s="274"/>
      <c r="AA270" s="225"/>
      <c r="AB270" s="231" t="s">
        <v>20</v>
      </c>
      <c r="AC270" s="231" t="s">
        <v>3947</v>
      </c>
    </row>
    <row r="271" spans="1:29" ht="36" x14ac:dyDescent="0.25">
      <c r="A271" s="231">
        <v>268</v>
      </c>
      <c r="B271" s="274" t="s">
        <v>4419</v>
      </c>
      <c r="C271" s="234" t="s">
        <v>4420</v>
      </c>
      <c r="D271" s="273"/>
      <c r="E271" s="231"/>
      <c r="F271" s="231"/>
      <c r="G271" s="231"/>
      <c r="H271" s="231"/>
      <c r="I271" s="231"/>
      <c r="J271" s="231"/>
      <c r="K271" s="218">
        <v>1</v>
      </c>
      <c r="L271" s="231">
        <v>315</v>
      </c>
      <c r="M271" s="231">
        <v>315</v>
      </c>
      <c r="N271" s="231"/>
      <c r="O271" s="231"/>
      <c r="P271" s="231"/>
      <c r="Q271" s="220"/>
      <c r="R271" s="231"/>
      <c r="S271" s="231"/>
      <c r="T271" s="231"/>
      <c r="U271" s="231"/>
      <c r="V271" s="218"/>
      <c r="W271" s="231"/>
      <c r="X271" s="231" t="s">
        <v>60</v>
      </c>
      <c r="Y271" s="274">
        <v>1</v>
      </c>
      <c r="Z271" s="274">
        <v>200</v>
      </c>
      <c r="AA271" s="225">
        <f t="shared" si="5"/>
        <v>200</v>
      </c>
      <c r="AB271" s="231" t="s">
        <v>20</v>
      </c>
      <c r="AC271" s="231" t="s">
        <v>3947</v>
      </c>
    </row>
    <row r="272" spans="1:29" ht="24" x14ac:dyDescent="0.25">
      <c r="A272" s="231">
        <v>269</v>
      </c>
      <c r="B272" s="274" t="s">
        <v>4421</v>
      </c>
      <c r="C272" s="234" t="s">
        <v>4422</v>
      </c>
      <c r="D272" s="273"/>
      <c r="E272" s="231"/>
      <c r="F272" s="231"/>
      <c r="G272" s="231"/>
      <c r="H272" s="231"/>
      <c r="I272" s="231"/>
      <c r="J272" s="231"/>
      <c r="K272" s="218">
        <v>1</v>
      </c>
      <c r="L272" s="231">
        <v>315</v>
      </c>
      <c r="M272" s="231">
        <v>315</v>
      </c>
      <c r="N272" s="231"/>
      <c r="O272" s="231"/>
      <c r="P272" s="231"/>
      <c r="Q272" s="220"/>
      <c r="R272" s="231"/>
      <c r="S272" s="231"/>
      <c r="T272" s="231"/>
      <c r="U272" s="231"/>
      <c r="V272" s="218"/>
      <c r="W272" s="231"/>
      <c r="X272" s="231" t="s">
        <v>60</v>
      </c>
      <c r="Y272" s="274">
        <v>1</v>
      </c>
      <c r="Z272" s="274">
        <v>125</v>
      </c>
      <c r="AA272" s="225">
        <f t="shared" si="5"/>
        <v>125</v>
      </c>
      <c r="AB272" s="231" t="s">
        <v>20</v>
      </c>
      <c r="AC272" s="231" t="s">
        <v>3947</v>
      </c>
    </row>
    <row r="273" spans="1:29" ht="36" x14ac:dyDescent="0.25">
      <c r="A273" s="231">
        <v>270</v>
      </c>
      <c r="B273" s="274" t="s">
        <v>4423</v>
      </c>
      <c r="C273" s="234" t="s">
        <v>4424</v>
      </c>
      <c r="D273" s="273"/>
      <c r="E273" s="231"/>
      <c r="F273" s="231"/>
      <c r="G273" s="231"/>
      <c r="H273" s="231"/>
      <c r="I273" s="231"/>
      <c r="J273" s="231"/>
      <c r="K273" s="218">
        <v>1</v>
      </c>
      <c r="L273" s="231">
        <v>250</v>
      </c>
      <c r="M273" s="231">
        <v>250</v>
      </c>
      <c r="N273" s="231"/>
      <c r="O273" s="231"/>
      <c r="P273" s="231"/>
      <c r="Q273" s="220"/>
      <c r="R273" s="231"/>
      <c r="S273" s="231"/>
      <c r="T273" s="231"/>
      <c r="U273" s="231"/>
      <c r="V273" s="218"/>
      <c r="W273" s="231"/>
      <c r="X273" s="231"/>
      <c r="Y273" s="274"/>
      <c r="Z273" s="274"/>
      <c r="AA273" s="225"/>
      <c r="AB273" s="231" t="s">
        <v>20</v>
      </c>
      <c r="AC273" s="231" t="s">
        <v>3947</v>
      </c>
    </row>
    <row r="274" spans="1:29" ht="36" x14ac:dyDescent="0.25">
      <c r="A274" s="231">
        <v>271</v>
      </c>
      <c r="B274" s="274" t="s">
        <v>4425</v>
      </c>
      <c r="C274" s="234" t="s">
        <v>4426</v>
      </c>
      <c r="D274" s="273"/>
      <c r="E274" s="231"/>
      <c r="F274" s="231"/>
      <c r="G274" s="231"/>
      <c r="H274" s="231"/>
      <c r="I274" s="231"/>
      <c r="J274" s="231"/>
      <c r="K274" s="218">
        <v>1</v>
      </c>
      <c r="L274" s="231">
        <v>100</v>
      </c>
      <c r="M274" s="231">
        <v>100</v>
      </c>
      <c r="N274" s="231"/>
      <c r="O274" s="231"/>
      <c r="P274" s="231"/>
      <c r="Q274" s="220"/>
      <c r="R274" s="231"/>
      <c r="S274" s="231"/>
      <c r="T274" s="231"/>
      <c r="U274" s="231"/>
      <c r="V274" s="218"/>
      <c r="W274" s="231"/>
      <c r="X274" s="231" t="s">
        <v>60</v>
      </c>
      <c r="Y274" s="274">
        <v>1</v>
      </c>
      <c r="Z274" s="274">
        <v>82.5</v>
      </c>
      <c r="AA274" s="225">
        <f t="shared" si="5"/>
        <v>82.5</v>
      </c>
      <c r="AB274" s="231" t="s">
        <v>20</v>
      </c>
      <c r="AC274" s="231" t="s">
        <v>3947</v>
      </c>
    </row>
    <row r="275" spans="1:29" x14ac:dyDescent="0.25">
      <c r="A275" s="231">
        <v>272</v>
      </c>
      <c r="B275" s="274"/>
      <c r="C275" s="234"/>
      <c r="D275" s="273"/>
      <c r="E275" s="231"/>
      <c r="F275" s="231"/>
      <c r="G275" s="231"/>
      <c r="H275" s="231"/>
      <c r="I275" s="231"/>
      <c r="J275" s="231"/>
      <c r="K275" s="218"/>
      <c r="L275" s="231"/>
      <c r="M275" s="231"/>
      <c r="N275" s="231"/>
      <c r="O275" s="231"/>
      <c r="P275" s="231"/>
      <c r="Q275" s="220"/>
      <c r="R275" s="231"/>
      <c r="S275" s="231"/>
      <c r="T275" s="231"/>
      <c r="U275" s="231"/>
      <c r="V275" s="218"/>
      <c r="W275" s="231"/>
      <c r="X275" s="231" t="s">
        <v>60</v>
      </c>
      <c r="Y275" s="274">
        <v>1</v>
      </c>
      <c r="Z275" s="274">
        <v>30</v>
      </c>
      <c r="AA275" s="225">
        <f t="shared" si="5"/>
        <v>30</v>
      </c>
      <c r="AB275" s="231" t="s">
        <v>20</v>
      </c>
      <c r="AC275" s="231" t="s">
        <v>3947</v>
      </c>
    </row>
    <row r="276" spans="1:29" ht="24" x14ac:dyDescent="0.25">
      <c r="A276" s="231">
        <v>273</v>
      </c>
      <c r="B276" s="274" t="s">
        <v>4427</v>
      </c>
      <c r="C276" s="234" t="s">
        <v>4428</v>
      </c>
      <c r="D276" s="273"/>
      <c r="E276" s="231"/>
      <c r="F276" s="231"/>
      <c r="G276" s="231"/>
      <c r="H276" s="231"/>
      <c r="I276" s="231"/>
      <c r="J276" s="231"/>
      <c r="K276" s="218">
        <v>1</v>
      </c>
      <c r="L276" s="231">
        <v>250</v>
      </c>
      <c r="M276" s="231">
        <v>250</v>
      </c>
      <c r="N276" s="231"/>
      <c r="O276" s="231"/>
      <c r="P276" s="231"/>
      <c r="Q276" s="220"/>
      <c r="R276" s="231"/>
      <c r="S276" s="231"/>
      <c r="T276" s="231"/>
      <c r="U276" s="231"/>
      <c r="V276" s="218"/>
      <c r="W276" s="231"/>
      <c r="X276" s="231"/>
      <c r="Y276" s="218"/>
      <c r="Z276" s="274"/>
      <c r="AA276" s="225"/>
      <c r="AB276" s="231" t="s">
        <v>20</v>
      </c>
      <c r="AC276" s="231" t="s">
        <v>3947</v>
      </c>
    </row>
    <row r="277" spans="1:29" ht="36" x14ac:dyDescent="0.25">
      <c r="A277" s="231">
        <v>274</v>
      </c>
      <c r="B277" s="274" t="s">
        <v>4429</v>
      </c>
      <c r="C277" s="234" t="s">
        <v>4430</v>
      </c>
      <c r="D277" s="273"/>
      <c r="E277" s="231"/>
      <c r="F277" s="231"/>
      <c r="G277" s="231"/>
      <c r="H277" s="231"/>
      <c r="I277" s="231"/>
      <c r="J277" s="231"/>
      <c r="K277" s="218">
        <v>1</v>
      </c>
      <c r="L277" s="231">
        <v>250</v>
      </c>
      <c r="M277" s="231">
        <v>250</v>
      </c>
      <c r="N277" s="231"/>
      <c r="O277" s="231"/>
      <c r="P277" s="231"/>
      <c r="Q277" s="220"/>
      <c r="R277" s="231"/>
      <c r="S277" s="231"/>
      <c r="T277" s="231"/>
      <c r="U277" s="231"/>
      <c r="V277" s="218">
        <v>1</v>
      </c>
      <c r="W277" s="231"/>
      <c r="X277" s="231"/>
      <c r="Y277" s="218"/>
      <c r="Z277" s="274"/>
      <c r="AA277" s="225"/>
      <c r="AB277" s="231" t="s">
        <v>20</v>
      </c>
      <c r="AC277" s="231" t="s">
        <v>3947</v>
      </c>
    </row>
    <row r="278" spans="1:29" ht="24" x14ac:dyDescent="0.25">
      <c r="A278" s="231">
        <v>275</v>
      </c>
      <c r="B278" s="274" t="s">
        <v>4431</v>
      </c>
      <c r="C278" s="234" t="s">
        <v>4432</v>
      </c>
      <c r="D278" s="273"/>
      <c r="E278" s="231"/>
      <c r="F278" s="231"/>
      <c r="G278" s="231"/>
      <c r="H278" s="231"/>
      <c r="I278" s="231"/>
      <c r="J278" s="231"/>
      <c r="K278" s="218">
        <v>1</v>
      </c>
      <c r="L278" s="231">
        <v>200</v>
      </c>
      <c r="M278" s="231">
        <v>200</v>
      </c>
      <c r="N278" s="231"/>
      <c r="O278" s="231"/>
      <c r="P278" s="231"/>
      <c r="Q278" s="220"/>
      <c r="R278" s="231"/>
      <c r="S278" s="231"/>
      <c r="T278" s="231"/>
      <c r="U278" s="231"/>
      <c r="V278" s="218"/>
      <c r="W278" s="231"/>
      <c r="X278" s="231" t="s">
        <v>60</v>
      </c>
      <c r="Y278" s="218">
        <v>1</v>
      </c>
      <c r="Z278" s="274">
        <v>125</v>
      </c>
      <c r="AA278" s="225">
        <f t="shared" si="5"/>
        <v>125</v>
      </c>
      <c r="AB278" s="231" t="s">
        <v>20</v>
      </c>
      <c r="AC278" s="231" t="s">
        <v>3947</v>
      </c>
    </row>
    <row r="279" spans="1:29" ht="36" x14ac:dyDescent="0.25">
      <c r="A279" s="231">
        <v>276</v>
      </c>
      <c r="B279" s="274" t="s">
        <v>4433</v>
      </c>
      <c r="C279" s="234" t="s">
        <v>4434</v>
      </c>
      <c r="D279" s="273"/>
      <c r="E279" s="231"/>
      <c r="F279" s="231"/>
      <c r="G279" s="231"/>
      <c r="H279" s="231"/>
      <c r="I279" s="231"/>
      <c r="J279" s="231"/>
      <c r="K279" s="218">
        <v>1</v>
      </c>
      <c r="L279" s="231">
        <v>250</v>
      </c>
      <c r="M279" s="231">
        <v>250</v>
      </c>
      <c r="N279" s="231"/>
      <c r="O279" s="231"/>
      <c r="P279" s="231"/>
      <c r="Q279" s="220"/>
      <c r="R279" s="231"/>
      <c r="S279" s="231"/>
      <c r="T279" s="231"/>
      <c r="U279" s="231"/>
      <c r="V279" s="218"/>
      <c r="W279" s="231"/>
      <c r="X279" s="231"/>
      <c r="Y279" s="218"/>
      <c r="Z279" s="274"/>
      <c r="AA279" s="225"/>
      <c r="AB279" s="231" t="s">
        <v>20</v>
      </c>
      <c r="AC279" s="231" t="s">
        <v>3947</v>
      </c>
    </row>
    <row r="280" spans="1:29" ht="24" x14ac:dyDescent="0.25">
      <c r="A280" s="231">
        <v>277</v>
      </c>
      <c r="B280" s="274" t="s">
        <v>4435</v>
      </c>
      <c r="C280" s="234" t="s">
        <v>4436</v>
      </c>
      <c r="D280" s="273"/>
      <c r="E280" s="231"/>
      <c r="F280" s="231"/>
      <c r="G280" s="231"/>
      <c r="H280" s="231"/>
      <c r="I280" s="231"/>
      <c r="J280" s="231"/>
      <c r="K280" s="218">
        <v>1</v>
      </c>
      <c r="L280" s="231">
        <v>250</v>
      </c>
      <c r="M280" s="231">
        <v>250</v>
      </c>
      <c r="N280" s="231"/>
      <c r="O280" s="231"/>
      <c r="P280" s="231"/>
      <c r="Q280" s="220"/>
      <c r="R280" s="231"/>
      <c r="S280" s="231"/>
      <c r="T280" s="231"/>
      <c r="U280" s="231"/>
      <c r="V280" s="218"/>
      <c r="W280" s="231"/>
      <c r="X280" s="231"/>
      <c r="Y280" s="218"/>
      <c r="Z280" s="274"/>
      <c r="AA280" s="225"/>
      <c r="AB280" s="231" t="s">
        <v>20</v>
      </c>
      <c r="AC280" s="231" t="s">
        <v>3947</v>
      </c>
    </row>
    <row r="281" spans="1:29" ht="36" x14ac:dyDescent="0.25">
      <c r="A281" s="231">
        <v>278</v>
      </c>
      <c r="B281" s="274" t="s">
        <v>4437</v>
      </c>
      <c r="C281" s="234" t="s">
        <v>4438</v>
      </c>
      <c r="D281" s="273"/>
      <c r="E281" s="231"/>
      <c r="F281" s="231"/>
      <c r="G281" s="231"/>
      <c r="H281" s="231"/>
      <c r="I281" s="231"/>
      <c r="J281" s="231"/>
      <c r="K281" s="218">
        <v>1</v>
      </c>
      <c r="L281" s="231">
        <v>100</v>
      </c>
      <c r="M281" s="231">
        <v>100</v>
      </c>
      <c r="N281" s="231"/>
      <c r="O281" s="231"/>
      <c r="P281" s="231"/>
      <c r="Q281" s="220"/>
      <c r="R281" s="231"/>
      <c r="S281" s="231"/>
      <c r="T281" s="231"/>
      <c r="U281" s="231"/>
      <c r="V281" s="218"/>
      <c r="W281" s="231"/>
      <c r="X281" s="231"/>
      <c r="Y281" s="218"/>
      <c r="Z281" s="274"/>
      <c r="AA281" s="225"/>
      <c r="AB281" s="231" t="s">
        <v>20</v>
      </c>
      <c r="AC281" s="231" t="s">
        <v>3947</v>
      </c>
    </row>
    <row r="282" spans="1:29" ht="24" x14ac:dyDescent="0.25">
      <c r="A282" s="231">
        <v>279</v>
      </c>
      <c r="B282" s="274" t="s">
        <v>4439</v>
      </c>
      <c r="C282" s="234" t="s">
        <v>4440</v>
      </c>
      <c r="D282" s="273"/>
      <c r="E282" s="231"/>
      <c r="F282" s="231"/>
      <c r="G282" s="231"/>
      <c r="H282" s="231"/>
      <c r="I282" s="231"/>
      <c r="J282" s="231"/>
      <c r="K282" s="218">
        <v>1</v>
      </c>
      <c r="L282" s="231">
        <v>100</v>
      </c>
      <c r="M282" s="231">
        <v>100</v>
      </c>
      <c r="N282" s="231"/>
      <c r="O282" s="231"/>
      <c r="P282" s="231"/>
      <c r="Q282" s="220"/>
      <c r="R282" s="231"/>
      <c r="S282" s="231"/>
      <c r="T282" s="231"/>
      <c r="U282" s="231"/>
      <c r="V282" s="218"/>
      <c r="W282" s="231"/>
      <c r="X282" s="231" t="s">
        <v>60</v>
      </c>
      <c r="Y282" s="218">
        <v>1</v>
      </c>
      <c r="Z282" s="274">
        <v>63</v>
      </c>
      <c r="AA282" s="225">
        <f t="shared" si="5"/>
        <v>63</v>
      </c>
      <c r="AB282" s="231" t="s">
        <v>20</v>
      </c>
      <c r="AC282" s="231" t="s">
        <v>3947</v>
      </c>
    </row>
    <row r="283" spans="1:29" ht="24" x14ac:dyDescent="0.25">
      <c r="A283" s="231">
        <v>280</v>
      </c>
      <c r="B283" s="274" t="s">
        <v>4441</v>
      </c>
      <c r="C283" s="234" t="s">
        <v>4442</v>
      </c>
      <c r="D283" s="273"/>
      <c r="E283" s="231"/>
      <c r="F283" s="231"/>
      <c r="G283" s="231"/>
      <c r="H283" s="231"/>
      <c r="I283" s="231"/>
      <c r="J283" s="231"/>
      <c r="K283" s="218">
        <v>1</v>
      </c>
      <c r="L283" s="231">
        <v>315</v>
      </c>
      <c r="M283" s="231">
        <v>315</v>
      </c>
      <c r="N283" s="231"/>
      <c r="O283" s="231"/>
      <c r="P283" s="231"/>
      <c r="Q283" s="220"/>
      <c r="R283" s="231"/>
      <c r="S283" s="231"/>
      <c r="T283" s="231"/>
      <c r="U283" s="231"/>
      <c r="V283" s="218">
        <v>1</v>
      </c>
      <c r="W283" s="231"/>
      <c r="X283" s="231"/>
      <c r="Y283" s="218"/>
      <c r="Z283" s="274"/>
      <c r="AA283" s="225"/>
      <c r="AB283" s="231" t="s">
        <v>20</v>
      </c>
      <c r="AC283" s="231" t="s">
        <v>3947</v>
      </c>
    </row>
    <row r="284" spans="1:29" ht="24" x14ac:dyDescent="0.25">
      <c r="A284" s="231">
        <v>281</v>
      </c>
      <c r="B284" s="274" t="s">
        <v>4443</v>
      </c>
      <c r="C284" s="234" t="s">
        <v>4444</v>
      </c>
      <c r="D284" s="273"/>
      <c r="E284" s="231"/>
      <c r="F284" s="231"/>
      <c r="G284" s="231"/>
      <c r="H284" s="231"/>
      <c r="I284" s="231"/>
      <c r="J284" s="231"/>
      <c r="K284" s="218">
        <v>1</v>
      </c>
      <c r="L284" s="231">
        <v>200</v>
      </c>
      <c r="M284" s="231">
        <v>200</v>
      </c>
      <c r="N284" s="231"/>
      <c r="O284" s="231"/>
      <c r="P284" s="231"/>
      <c r="Q284" s="220"/>
      <c r="R284" s="231"/>
      <c r="S284" s="231"/>
      <c r="T284" s="231"/>
      <c r="U284" s="231"/>
      <c r="V284" s="218"/>
      <c r="W284" s="231"/>
      <c r="X284" s="231"/>
      <c r="Y284" s="218"/>
      <c r="Z284" s="274"/>
      <c r="AA284" s="225"/>
      <c r="AB284" s="231" t="s">
        <v>20</v>
      </c>
      <c r="AC284" s="231" t="s">
        <v>3947</v>
      </c>
    </row>
    <row r="285" spans="1:29" ht="36" x14ac:dyDescent="0.25">
      <c r="A285" s="231">
        <v>282</v>
      </c>
      <c r="B285" s="274" t="s">
        <v>4445</v>
      </c>
      <c r="C285" s="234" t="s">
        <v>4446</v>
      </c>
      <c r="D285" s="273"/>
      <c r="E285" s="231"/>
      <c r="F285" s="231"/>
      <c r="G285" s="231"/>
      <c r="H285" s="231"/>
      <c r="I285" s="231"/>
      <c r="J285" s="231"/>
      <c r="K285" s="218">
        <v>1</v>
      </c>
      <c r="L285" s="231">
        <v>250</v>
      </c>
      <c r="M285" s="231">
        <v>250</v>
      </c>
      <c r="N285" s="231"/>
      <c r="O285" s="231"/>
      <c r="P285" s="231"/>
      <c r="Q285" s="222"/>
      <c r="R285" s="231"/>
      <c r="S285" s="231"/>
      <c r="T285" s="231"/>
      <c r="U285" s="231"/>
      <c r="V285" s="218"/>
      <c r="W285" s="231"/>
      <c r="X285" s="231"/>
      <c r="Y285" s="218"/>
      <c r="Z285" s="274"/>
      <c r="AA285" s="225"/>
      <c r="AB285" s="231" t="s">
        <v>20</v>
      </c>
      <c r="AC285" s="231" t="s">
        <v>3947</v>
      </c>
    </row>
    <row r="286" spans="1:29" ht="24" x14ac:dyDescent="0.25">
      <c r="A286" s="231">
        <v>283</v>
      </c>
      <c r="B286" s="274" t="s">
        <v>4447</v>
      </c>
      <c r="C286" s="234" t="s">
        <v>4448</v>
      </c>
      <c r="D286" s="273"/>
      <c r="E286" s="231"/>
      <c r="F286" s="231"/>
      <c r="G286" s="231"/>
      <c r="H286" s="231"/>
      <c r="I286" s="231"/>
      <c r="J286" s="231"/>
      <c r="K286" s="218">
        <v>1</v>
      </c>
      <c r="L286" s="231">
        <v>200</v>
      </c>
      <c r="M286" s="231">
        <v>200</v>
      </c>
      <c r="N286" s="231"/>
      <c r="O286" s="231"/>
      <c r="P286" s="231"/>
      <c r="Q286" s="220"/>
      <c r="R286" s="231"/>
      <c r="S286" s="231"/>
      <c r="T286" s="231"/>
      <c r="U286" s="231"/>
      <c r="V286" s="218"/>
      <c r="W286" s="231"/>
      <c r="X286" s="231" t="s">
        <v>60</v>
      </c>
      <c r="Y286" s="218">
        <v>1</v>
      </c>
      <c r="Z286" s="274">
        <v>160</v>
      </c>
      <c r="AA286" s="225">
        <f t="shared" si="5"/>
        <v>160</v>
      </c>
      <c r="AB286" s="231" t="s">
        <v>20</v>
      </c>
      <c r="AC286" s="231" t="s">
        <v>3947</v>
      </c>
    </row>
    <row r="287" spans="1:29" ht="24" x14ac:dyDescent="0.25">
      <c r="A287" s="231">
        <v>284</v>
      </c>
      <c r="B287" s="274" t="s">
        <v>4449</v>
      </c>
      <c r="C287" s="234" t="s">
        <v>4450</v>
      </c>
      <c r="D287" s="273"/>
      <c r="E287" s="231"/>
      <c r="F287" s="231"/>
      <c r="G287" s="231"/>
      <c r="H287" s="231"/>
      <c r="I287" s="231"/>
      <c r="J287" s="231"/>
      <c r="K287" s="218">
        <v>1</v>
      </c>
      <c r="L287" s="231">
        <v>250</v>
      </c>
      <c r="M287" s="231">
        <v>250</v>
      </c>
      <c r="N287" s="231"/>
      <c r="O287" s="231"/>
      <c r="P287" s="231"/>
      <c r="Q287" s="220"/>
      <c r="R287" s="231"/>
      <c r="S287" s="231"/>
      <c r="T287" s="231"/>
      <c r="U287" s="231"/>
      <c r="V287" s="218"/>
      <c r="W287" s="231"/>
      <c r="X287" s="231" t="s">
        <v>60</v>
      </c>
      <c r="Y287" s="218">
        <v>1</v>
      </c>
      <c r="Z287" s="274">
        <v>250</v>
      </c>
      <c r="AA287" s="225">
        <f t="shared" si="5"/>
        <v>250</v>
      </c>
      <c r="AB287" s="231" t="s">
        <v>20</v>
      </c>
      <c r="AC287" s="231" t="s">
        <v>3947</v>
      </c>
    </row>
    <row r="288" spans="1:29" ht="24" x14ac:dyDescent="0.25">
      <c r="A288" s="231">
        <v>285</v>
      </c>
      <c r="B288" s="274" t="s">
        <v>4451</v>
      </c>
      <c r="C288" s="234" t="s">
        <v>4452</v>
      </c>
      <c r="D288" s="273"/>
      <c r="E288" s="231"/>
      <c r="F288" s="231"/>
      <c r="G288" s="231"/>
      <c r="H288" s="231"/>
      <c r="I288" s="231"/>
      <c r="J288" s="231"/>
      <c r="K288" s="218">
        <v>1</v>
      </c>
      <c r="L288" s="231">
        <v>100</v>
      </c>
      <c r="M288" s="231">
        <v>100</v>
      </c>
      <c r="N288" s="231"/>
      <c r="O288" s="231"/>
      <c r="P288" s="231"/>
      <c r="Q288" s="220"/>
      <c r="R288" s="231"/>
      <c r="S288" s="231"/>
      <c r="T288" s="231"/>
      <c r="U288" s="231"/>
      <c r="V288" s="218">
        <v>1</v>
      </c>
      <c r="W288" s="231"/>
      <c r="X288" s="231"/>
      <c r="Y288" s="218"/>
      <c r="Z288" s="274"/>
      <c r="AA288" s="225"/>
      <c r="AB288" s="231" t="s">
        <v>20</v>
      </c>
      <c r="AC288" s="231" t="s">
        <v>3947</v>
      </c>
    </row>
    <row r="289" spans="1:29" ht="24" x14ac:dyDescent="0.25">
      <c r="A289" s="231">
        <v>286</v>
      </c>
      <c r="B289" s="274" t="s">
        <v>4453</v>
      </c>
      <c r="C289" s="234" t="s">
        <v>4454</v>
      </c>
      <c r="D289" s="273"/>
      <c r="E289" s="231"/>
      <c r="F289" s="231"/>
      <c r="G289" s="231"/>
      <c r="H289" s="231"/>
      <c r="I289" s="231"/>
      <c r="J289" s="231"/>
      <c r="K289" s="218">
        <v>1</v>
      </c>
      <c r="L289" s="231">
        <v>250</v>
      </c>
      <c r="M289" s="231">
        <v>250</v>
      </c>
      <c r="N289" s="231"/>
      <c r="O289" s="231"/>
      <c r="P289" s="231"/>
      <c r="Q289" s="220"/>
      <c r="R289" s="231"/>
      <c r="S289" s="231"/>
      <c r="T289" s="231"/>
      <c r="U289" s="231"/>
      <c r="V289" s="218"/>
      <c r="W289" s="231"/>
      <c r="X289" s="231" t="s">
        <v>60</v>
      </c>
      <c r="Y289" s="218">
        <v>1</v>
      </c>
      <c r="Z289" s="218">
        <v>125</v>
      </c>
      <c r="AA289" s="225">
        <f t="shared" si="5"/>
        <v>125</v>
      </c>
      <c r="AB289" s="231" t="s">
        <v>20</v>
      </c>
      <c r="AC289" s="231" t="s">
        <v>3947</v>
      </c>
    </row>
    <row r="290" spans="1:29" x14ac:dyDescent="0.25">
      <c r="A290" s="231">
        <v>287</v>
      </c>
      <c r="B290" s="274"/>
      <c r="C290" s="234"/>
      <c r="D290" s="273"/>
      <c r="E290" s="231"/>
      <c r="F290" s="231"/>
      <c r="G290" s="231"/>
      <c r="H290" s="231"/>
      <c r="I290" s="231"/>
      <c r="J290" s="231"/>
      <c r="K290" s="218"/>
      <c r="L290" s="231"/>
      <c r="M290" s="231"/>
      <c r="N290" s="231"/>
      <c r="O290" s="231"/>
      <c r="P290" s="231"/>
      <c r="Q290" s="220"/>
      <c r="R290" s="231"/>
      <c r="S290" s="231"/>
      <c r="T290" s="231"/>
      <c r="U290" s="231"/>
      <c r="V290" s="218"/>
      <c r="W290" s="231"/>
      <c r="X290" s="231" t="s">
        <v>60</v>
      </c>
      <c r="Y290" s="218">
        <v>1</v>
      </c>
      <c r="Z290" s="218">
        <v>30</v>
      </c>
      <c r="AA290" s="225">
        <f t="shared" si="5"/>
        <v>30</v>
      </c>
      <c r="AB290" s="231" t="s">
        <v>20</v>
      </c>
      <c r="AC290" s="231" t="s">
        <v>3947</v>
      </c>
    </row>
    <row r="291" spans="1:29" ht="36" x14ac:dyDescent="0.25">
      <c r="A291" s="231">
        <v>288</v>
      </c>
      <c r="B291" s="274" t="s">
        <v>4455</v>
      </c>
      <c r="C291" s="234" t="s">
        <v>4456</v>
      </c>
      <c r="D291" s="273"/>
      <c r="E291" s="231"/>
      <c r="F291" s="231"/>
      <c r="G291" s="231"/>
      <c r="H291" s="231"/>
      <c r="I291" s="231"/>
      <c r="J291" s="231"/>
      <c r="K291" s="218">
        <v>1</v>
      </c>
      <c r="L291" s="231">
        <v>250</v>
      </c>
      <c r="M291" s="231">
        <v>250</v>
      </c>
      <c r="N291" s="231"/>
      <c r="O291" s="231"/>
      <c r="P291" s="231"/>
      <c r="Q291" s="220"/>
      <c r="R291" s="231"/>
      <c r="S291" s="231"/>
      <c r="T291" s="231"/>
      <c r="U291" s="231"/>
      <c r="V291" s="218"/>
      <c r="W291" s="231"/>
      <c r="X291" s="231"/>
      <c r="Y291" s="218"/>
      <c r="Z291" s="274"/>
      <c r="AA291" s="225"/>
      <c r="AB291" s="231" t="s">
        <v>20</v>
      </c>
      <c r="AC291" s="231" t="s">
        <v>3947</v>
      </c>
    </row>
    <row r="292" spans="1:29" ht="36" x14ac:dyDescent="0.25">
      <c r="A292" s="231">
        <v>289</v>
      </c>
      <c r="B292" s="274" t="s">
        <v>4457</v>
      </c>
      <c r="C292" s="234" t="s">
        <v>4458</v>
      </c>
      <c r="D292" s="273"/>
      <c r="E292" s="231"/>
      <c r="F292" s="231"/>
      <c r="G292" s="231"/>
      <c r="H292" s="231"/>
      <c r="I292" s="231"/>
      <c r="J292" s="231"/>
      <c r="K292" s="218">
        <v>1</v>
      </c>
      <c r="L292" s="231">
        <v>63</v>
      </c>
      <c r="M292" s="231">
        <v>63</v>
      </c>
      <c r="N292" s="231"/>
      <c r="O292" s="231"/>
      <c r="P292" s="231"/>
      <c r="Q292" s="220"/>
      <c r="R292" s="231"/>
      <c r="S292" s="231"/>
      <c r="T292" s="231"/>
      <c r="U292" s="231"/>
      <c r="V292" s="218"/>
      <c r="W292" s="231"/>
      <c r="X292" s="231"/>
      <c r="Y292" s="218"/>
      <c r="Z292" s="274"/>
      <c r="AA292" s="225"/>
      <c r="AB292" s="231" t="s">
        <v>20</v>
      </c>
      <c r="AC292" s="231" t="s">
        <v>3947</v>
      </c>
    </row>
    <row r="293" spans="1:29" ht="36" x14ac:dyDescent="0.25">
      <c r="A293" s="231">
        <v>290</v>
      </c>
      <c r="B293" s="274" t="s">
        <v>4459</v>
      </c>
      <c r="C293" s="234" t="s">
        <v>4460</v>
      </c>
      <c r="D293" s="273"/>
      <c r="E293" s="231"/>
      <c r="F293" s="231"/>
      <c r="G293" s="231"/>
      <c r="H293" s="231"/>
      <c r="I293" s="231"/>
      <c r="J293" s="231"/>
      <c r="K293" s="218">
        <v>1</v>
      </c>
      <c r="L293" s="231">
        <v>100</v>
      </c>
      <c r="M293" s="231">
        <v>100</v>
      </c>
      <c r="N293" s="231"/>
      <c r="O293" s="231"/>
      <c r="P293" s="231"/>
      <c r="Q293" s="220"/>
      <c r="R293" s="231"/>
      <c r="S293" s="231"/>
      <c r="T293" s="231"/>
      <c r="U293" s="231"/>
      <c r="V293" s="218"/>
      <c r="W293" s="231"/>
      <c r="X293" s="231"/>
      <c r="Y293" s="218"/>
      <c r="Z293" s="274"/>
      <c r="AA293" s="225"/>
      <c r="AB293" s="231" t="s">
        <v>20</v>
      </c>
      <c r="AC293" s="231" t="s">
        <v>3947</v>
      </c>
    </row>
    <row r="294" spans="1:29" ht="24" x14ac:dyDescent="0.25">
      <c r="A294" s="231">
        <v>291</v>
      </c>
      <c r="B294" s="274" t="s">
        <v>4461</v>
      </c>
      <c r="C294" s="234" t="s">
        <v>4462</v>
      </c>
      <c r="D294" s="273"/>
      <c r="E294" s="231"/>
      <c r="F294" s="231"/>
      <c r="G294" s="231"/>
      <c r="H294" s="231"/>
      <c r="I294" s="231"/>
      <c r="J294" s="231"/>
      <c r="K294" s="218">
        <v>1</v>
      </c>
      <c r="L294" s="231">
        <v>250</v>
      </c>
      <c r="M294" s="231">
        <v>250</v>
      </c>
      <c r="N294" s="231"/>
      <c r="O294" s="231"/>
      <c r="P294" s="231"/>
      <c r="Q294" s="220"/>
      <c r="R294" s="231"/>
      <c r="S294" s="231"/>
      <c r="T294" s="231"/>
      <c r="U294" s="231"/>
      <c r="V294" s="218"/>
      <c r="W294" s="231"/>
      <c r="X294" s="231"/>
      <c r="Y294" s="218"/>
      <c r="Z294" s="274"/>
      <c r="AA294" s="225"/>
      <c r="AB294" s="231" t="s">
        <v>20</v>
      </c>
      <c r="AC294" s="231" t="s">
        <v>3947</v>
      </c>
    </row>
    <row r="295" spans="1:29" ht="60" x14ac:dyDescent="0.25">
      <c r="A295" s="231">
        <v>292</v>
      </c>
      <c r="B295" s="274" t="s">
        <v>4463</v>
      </c>
      <c r="C295" s="234" t="s">
        <v>4464</v>
      </c>
      <c r="D295" s="273"/>
      <c r="E295" s="231"/>
      <c r="F295" s="231"/>
      <c r="G295" s="231"/>
      <c r="H295" s="231"/>
      <c r="I295" s="231"/>
      <c r="J295" s="231"/>
      <c r="K295" s="218">
        <v>1</v>
      </c>
      <c r="L295" s="231">
        <v>250</v>
      </c>
      <c r="M295" s="231">
        <v>250</v>
      </c>
      <c r="N295" s="231"/>
      <c r="O295" s="231"/>
      <c r="P295" s="231"/>
      <c r="Q295" s="220"/>
      <c r="R295" s="231"/>
      <c r="S295" s="231"/>
      <c r="T295" s="231"/>
      <c r="U295" s="231"/>
      <c r="V295" s="218"/>
      <c r="W295" s="231"/>
      <c r="X295" s="231"/>
      <c r="Y295" s="218"/>
      <c r="Z295" s="274"/>
      <c r="AA295" s="225"/>
      <c r="AB295" s="231" t="s">
        <v>20</v>
      </c>
      <c r="AC295" s="231" t="s">
        <v>3947</v>
      </c>
    </row>
    <row r="296" spans="1:29" ht="36" x14ac:dyDescent="0.25">
      <c r="A296" s="231">
        <v>293</v>
      </c>
      <c r="B296" s="274" t="s">
        <v>4465</v>
      </c>
      <c r="C296" s="234" t="s">
        <v>4466</v>
      </c>
      <c r="D296" s="273"/>
      <c r="E296" s="231"/>
      <c r="F296" s="231"/>
      <c r="G296" s="231"/>
      <c r="H296" s="231"/>
      <c r="I296" s="231"/>
      <c r="J296" s="231"/>
      <c r="K296" s="218">
        <v>1</v>
      </c>
      <c r="L296" s="231">
        <v>63</v>
      </c>
      <c r="M296" s="231">
        <v>63</v>
      </c>
      <c r="N296" s="231"/>
      <c r="O296" s="231"/>
      <c r="P296" s="231"/>
      <c r="Q296" s="220"/>
      <c r="R296" s="231"/>
      <c r="S296" s="231"/>
      <c r="T296" s="231"/>
      <c r="U296" s="231"/>
      <c r="V296" s="218"/>
      <c r="W296" s="231"/>
      <c r="X296" s="231"/>
      <c r="Y296" s="218"/>
      <c r="Z296" s="274"/>
      <c r="AA296" s="225"/>
      <c r="AB296" s="231" t="s">
        <v>20</v>
      </c>
      <c r="AC296" s="231" t="s">
        <v>3947</v>
      </c>
    </row>
    <row r="297" spans="1:29" ht="48" x14ac:dyDescent="0.25">
      <c r="A297" s="231">
        <v>294</v>
      </c>
      <c r="B297" s="274" t="s">
        <v>4467</v>
      </c>
      <c r="C297" s="234" t="s">
        <v>4468</v>
      </c>
      <c r="D297" s="273"/>
      <c r="E297" s="231"/>
      <c r="F297" s="231"/>
      <c r="G297" s="231"/>
      <c r="H297" s="231"/>
      <c r="I297" s="231"/>
      <c r="J297" s="231"/>
      <c r="K297" s="218">
        <v>1</v>
      </c>
      <c r="L297" s="231">
        <v>63</v>
      </c>
      <c r="M297" s="231">
        <v>63</v>
      </c>
      <c r="N297" s="231"/>
      <c r="O297" s="231"/>
      <c r="P297" s="231"/>
      <c r="Q297" s="220"/>
      <c r="R297" s="231"/>
      <c r="S297" s="231"/>
      <c r="T297" s="231"/>
      <c r="U297" s="231"/>
      <c r="V297" s="218"/>
      <c r="W297" s="231"/>
      <c r="X297" s="231"/>
      <c r="Y297" s="218"/>
      <c r="Z297" s="274"/>
      <c r="AA297" s="225"/>
      <c r="AB297" s="231" t="s">
        <v>20</v>
      </c>
      <c r="AC297" s="231" t="s">
        <v>3947</v>
      </c>
    </row>
    <row r="298" spans="1:29" ht="36" x14ac:dyDescent="0.25">
      <c r="A298" s="231">
        <v>295</v>
      </c>
      <c r="B298" s="274" t="s">
        <v>4469</v>
      </c>
      <c r="C298" s="234" t="s">
        <v>4470</v>
      </c>
      <c r="D298" s="273"/>
      <c r="E298" s="231"/>
      <c r="F298" s="231"/>
      <c r="G298" s="231"/>
      <c r="H298" s="231"/>
      <c r="I298" s="231"/>
      <c r="J298" s="231"/>
      <c r="K298" s="218">
        <v>1</v>
      </c>
      <c r="L298" s="231">
        <v>250</v>
      </c>
      <c r="M298" s="231">
        <v>250</v>
      </c>
      <c r="N298" s="231"/>
      <c r="O298" s="231"/>
      <c r="P298" s="231"/>
      <c r="Q298" s="220"/>
      <c r="R298" s="231"/>
      <c r="S298" s="231"/>
      <c r="T298" s="231"/>
      <c r="U298" s="231"/>
      <c r="V298" s="218"/>
      <c r="W298" s="231"/>
      <c r="X298" s="231"/>
      <c r="Y298" s="218"/>
      <c r="Z298" s="274"/>
      <c r="AA298" s="225"/>
      <c r="AB298" s="231" t="s">
        <v>20</v>
      </c>
      <c r="AC298" s="231" t="s">
        <v>3947</v>
      </c>
    </row>
    <row r="299" spans="1:29" ht="36" x14ac:dyDescent="0.25">
      <c r="A299" s="231">
        <v>296</v>
      </c>
      <c r="B299" s="274" t="s">
        <v>4471</v>
      </c>
      <c r="C299" s="234" t="s">
        <v>4472</v>
      </c>
      <c r="D299" s="273"/>
      <c r="E299" s="231"/>
      <c r="F299" s="231"/>
      <c r="G299" s="231"/>
      <c r="H299" s="231"/>
      <c r="I299" s="231"/>
      <c r="J299" s="231"/>
      <c r="K299" s="218">
        <v>1</v>
      </c>
      <c r="L299" s="231">
        <v>100</v>
      </c>
      <c r="M299" s="231">
        <v>100</v>
      </c>
      <c r="N299" s="231"/>
      <c r="O299" s="231"/>
      <c r="P299" s="231"/>
      <c r="Q299" s="220"/>
      <c r="R299" s="231"/>
      <c r="S299" s="231"/>
      <c r="T299" s="231"/>
      <c r="U299" s="231"/>
      <c r="V299" s="218"/>
      <c r="W299" s="231"/>
      <c r="X299" s="231"/>
      <c r="Y299" s="218"/>
      <c r="Z299" s="274"/>
      <c r="AA299" s="225"/>
      <c r="AB299" s="231" t="s">
        <v>20</v>
      </c>
      <c r="AC299" s="231" t="s">
        <v>3947</v>
      </c>
    </row>
    <row r="300" spans="1:29" ht="24" x14ac:dyDescent="0.25">
      <c r="A300" s="231">
        <v>297</v>
      </c>
      <c r="B300" s="274" t="s">
        <v>4473</v>
      </c>
      <c r="C300" s="234" t="s">
        <v>4474</v>
      </c>
      <c r="D300" s="273"/>
      <c r="E300" s="231"/>
      <c r="F300" s="231"/>
      <c r="G300" s="231"/>
      <c r="H300" s="231"/>
      <c r="I300" s="231"/>
      <c r="J300" s="231"/>
      <c r="K300" s="218">
        <v>1</v>
      </c>
      <c r="L300" s="231">
        <v>250</v>
      </c>
      <c r="M300" s="231">
        <v>250</v>
      </c>
      <c r="N300" s="231"/>
      <c r="O300" s="231"/>
      <c r="P300" s="231"/>
      <c r="Q300" s="220"/>
      <c r="R300" s="231"/>
      <c r="S300" s="231"/>
      <c r="T300" s="231"/>
      <c r="U300" s="231"/>
      <c r="V300" s="218"/>
      <c r="W300" s="231"/>
      <c r="X300" s="231"/>
      <c r="Y300" s="218"/>
      <c r="Z300" s="274"/>
      <c r="AA300" s="225"/>
      <c r="AB300" s="231" t="s">
        <v>20</v>
      </c>
      <c r="AC300" s="231" t="s">
        <v>3947</v>
      </c>
    </row>
    <row r="301" spans="1:29" ht="36" x14ac:dyDescent="0.25">
      <c r="A301" s="231">
        <v>298</v>
      </c>
      <c r="B301" s="274" t="s">
        <v>4475</v>
      </c>
      <c r="C301" s="234" t="s">
        <v>4476</v>
      </c>
      <c r="D301" s="273"/>
      <c r="E301" s="231"/>
      <c r="F301" s="231"/>
      <c r="G301" s="231"/>
      <c r="H301" s="231"/>
      <c r="I301" s="231"/>
      <c r="J301" s="231"/>
      <c r="K301" s="218">
        <v>1</v>
      </c>
      <c r="L301" s="231">
        <v>100</v>
      </c>
      <c r="M301" s="231">
        <v>100</v>
      </c>
      <c r="N301" s="231"/>
      <c r="O301" s="231"/>
      <c r="P301" s="231"/>
      <c r="Q301" s="220"/>
      <c r="R301" s="231"/>
      <c r="S301" s="231"/>
      <c r="T301" s="231"/>
      <c r="U301" s="231"/>
      <c r="V301" s="218"/>
      <c r="W301" s="231"/>
      <c r="X301" s="231"/>
      <c r="Y301" s="218"/>
      <c r="Z301" s="274"/>
      <c r="AA301" s="225"/>
      <c r="AB301" s="231" t="s">
        <v>20</v>
      </c>
      <c r="AC301" s="231" t="s">
        <v>3947</v>
      </c>
    </row>
    <row r="302" spans="1:29" ht="48" x14ac:dyDescent="0.25">
      <c r="A302" s="231">
        <v>299</v>
      </c>
      <c r="B302" s="274" t="s">
        <v>4477</v>
      </c>
      <c r="C302" s="234" t="s">
        <v>4478</v>
      </c>
      <c r="D302" s="273"/>
      <c r="E302" s="231"/>
      <c r="F302" s="231"/>
      <c r="G302" s="231"/>
      <c r="H302" s="231"/>
      <c r="I302" s="231"/>
      <c r="J302" s="231"/>
      <c r="K302" s="218">
        <v>1</v>
      </c>
      <c r="L302" s="231">
        <v>250</v>
      </c>
      <c r="M302" s="231">
        <v>250</v>
      </c>
      <c r="N302" s="231"/>
      <c r="O302" s="231"/>
      <c r="P302" s="231"/>
      <c r="Q302" s="220"/>
      <c r="R302" s="231"/>
      <c r="S302" s="231"/>
      <c r="T302" s="231"/>
      <c r="U302" s="231"/>
      <c r="V302" s="218"/>
      <c r="W302" s="231"/>
      <c r="X302" s="231" t="s">
        <v>60</v>
      </c>
      <c r="Y302" s="218">
        <v>1</v>
      </c>
      <c r="Z302" s="274">
        <v>125</v>
      </c>
      <c r="AA302" s="225">
        <f t="shared" si="5"/>
        <v>125</v>
      </c>
      <c r="AB302" s="231" t="s">
        <v>20</v>
      </c>
      <c r="AC302" s="231" t="s">
        <v>3947</v>
      </c>
    </row>
    <row r="303" spans="1:29" ht="60" x14ac:dyDescent="0.25">
      <c r="A303" s="231">
        <v>300</v>
      </c>
      <c r="B303" s="274" t="s">
        <v>4479</v>
      </c>
      <c r="C303" s="234" t="s">
        <v>4480</v>
      </c>
      <c r="D303" s="273"/>
      <c r="E303" s="231"/>
      <c r="F303" s="231"/>
      <c r="G303" s="231"/>
      <c r="H303" s="231"/>
      <c r="I303" s="231"/>
      <c r="J303" s="231"/>
      <c r="K303" s="218">
        <v>1</v>
      </c>
      <c r="L303" s="231">
        <v>100</v>
      </c>
      <c r="M303" s="231">
        <v>100</v>
      </c>
      <c r="N303" s="231"/>
      <c r="O303" s="231"/>
      <c r="P303" s="231"/>
      <c r="Q303" s="220"/>
      <c r="R303" s="231"/>
      <c r="S303" s="231"/>
      <c r="T303" s="231"/>
      <c r="U303" s="231"/>
      <c r="V303" s="218"/>
      <c r="W303" s="231"/>
      <c r="X303" s="231"/>
      <c r="Y303" s="218"/>
      <c r="Z303" s="274"/>
      <c r="AA303" s="225"/>
      <c r="AB303" s="231" t="s">
        <v>20</v>
      </c>
      <c r="AC303" s="231" t="s">
        <v>3947</v>
      </c>
    </row>
    <row r="304" spans="1:29" ht="48" x14ac:dyDescent="0.25">
      <c r="A304" s="231">
        <v>301</v>
      </c>
      <c r="B304" s="274" t="s">
        <v>4481</v>
      </c>
      <c r="C304" s="234" t="s">
        <v>4482</v>
      </c>
      <c r="D304" s="273"/>
      <c r="E304" s="231"/>
      <c r="F304" s="231"/>
      <c r="G304" s="231"/>
      <c r="H304" s="231"/>
      <c r="I304" s="231"/>
      <c r="J304" s="231"/>
      <c r="K304" s="218">
        <v>1</v>
      </c>
      <c r="L304" s="231">
        <v>100</v>
      </c>
      <c r="M304" s="231">
        <v>100</v>
      </c>
      <c r="N304" s="231"/>
      <c r="O304" s="231"/>
      <c r="P304" s="231"/>
      <c r="Q304" s="220"/>
      <c r="R304" s="231"/>
      <c r="S304" s="231"/>
      <c r="T304" s="231"/>
      <c r="U304" s="231"/>
      <c r="V304" s="218"/>
      <c r="W304" s="231"/>
      <c r="X304" s="231"/>
      <c r="Y304" s="218"/>
      <c r="Z304" s="274"/>
      <c r="AA304" s="225"/>
      <c r="AB304" s="231" t="s">
        <v>20</v>
      </c>
      <c r="AC304" s="231" t="s">
        <v>3947</v>
      </c>
    </row>
    <row r="305" spans="1:29" ht="48" x14ac:dyDescent="0.25">
      <c r="A305" s="231">
        <v>302</v>
      </c>
      <c r="B305" s="274" t="s">
        <v>4483</v>
      </c>
      <c r="C305" s="234" t="s">
        <v>4484</v>
      </c>
      <c r="D305" s="273"/>
      <c r="E305" s="231"/>
      <c r="F305" s="231"/>
      <c r="G305" s="231"/>
      <c r="H305" s="231"/>
      <c r="I305" s="231"/>
      <c r="J305" s="231"/>
      <c r="K305" s="218">
        <v>1</v>
      </c>
      <c r="L305" s="231">
        <v>100</v>
      </c>
      <c r="M305" s="231">
        <v>100</v>
      </c>
      <c r="N305" s="231"/>
      <c r="O305" s="231"/>
      <c r="P305" s="231"/>
      <c r="Q305" s="220"/>
      <c r="R305" s="231"/>
      <c r="S305" s="231"/>
      <c r="T305" s="231"/>
      <c r="U305" s="231"/>
      <c r="V305" s="218"/>
      <c r="W305" s="231"/>
      <c r="X305" s="231"/>
      <c r="Y305" s="218"/>
      <c r="Z305" s="274"/>
      <c r="AA305" s="225"/>
      <c r="AB305" s="231" t="s">
        <v>20</v>
      </c>
      <c r="AC305" s="231" t="s">
        <v>3947</v>
      </c>
    </row>
    <row r="306" spans="1:29" ht="24" x14ac:dyDescent="0.25">
      <c r="A306" s="231">
        <v>303</v>
      </c>
      <c r="B306" s="274" t="s">
        <v>4485</v>
      </c>
      <c r="C306" s="234" t="s">
        <v>4486</v>
      </c>
      <c r="D306" s="273"/>
      <c r="E306" s="231"/>
      <c r="F306" s="231"/>
      <c r="G306" s="231"/>
      <c r="H306" s="231"/>
      <c r="I306" s="231"/>
      <c r="J306" s="231"/>
      <c r="K306" s="218">
        <v>1</v>
      </c>
      <c r="L306" s="231">
        <v>100</v>
      </c>
      <c r="M306" s="231">
        <v>100</v>
      </c>
      <c r="N306" s="231"/>
      <c r="O306" s="231"/>
      <c r="P306" s="231"/>
      <c r="Q306" s="220"/>
      <c r="R306" s="231"/>
      <c r="S306" s="231"/>
      <c r="T306" s="231"/>
      <c r="U306" s="231"/>
      <c r="V306" s="218"/>
      <c r="W306" s="231"/>
      <c r="X306" s="231"/>
      <c r="Y306" s="218"/>
      <c r="Z306" s="274"/>
      <c r="AA306" s="225"/>
      <c r="AB306" s="231" t="s">
        <v>20</v>
      </c>
      <c r="AC306" s="231" t="s">
        <v>3947</v>
      </c>
    </row>
    <row r="307" spans="1:29" ht="36" x14ac:dyDescent="0.25">
      <c r="A307" s="231">
        <v>304</v>
      </c>
      <c r="B307" s="274" t="s">
        <v>4487</v>
      </c>
      <c r="C307" s="234" t="s">
        <v>4488</v>
      </c>
      <c r="D307" s="273"/>
      <c r="E307" s="231"/>
      <c r="F307" s="231"/>
      <c r="G307" s="231"/>
      <c r="H307" s="231"/>
      <c r="I307" s="231"/>
      <c r="J307" s="231"/>
      <c r="K307" s="218">
        <v>1</v>
      </c>
      <c r="L307" s="231">
        <v>100</v>
      </c>
      <c r="M307" s="231">
        <v>100</v>
      </c>
      <c r="N307" s="231"/>
      <c r="O307" s="231"/>
      <c r="P307" s="231"/>
      <c r="Q307" s="220"/>
      <c r="R307" s="231"/>
      <c r="S307" s="231"/>
      <c r="T307" s="231"/>
      <c r="U307" s="231"/>
      <c r="V307" s="218">
        <v>1</v>
      </c>
      <c r="W307" s="231"/>
      <c r="X307" s="231" t="s">
        <v>60</v>
      </c>
      <c r="Y307" s="218">
        <v>1</v>
      </c>
      <c r="Z307" s="274">
        <v>82.5</v>
      </c>
      <c r="AA307" s="225">
        <f t="shared" si="5"/>
        <v>82.5</v>
      </c>
      <c r="AB307" s="231" t="s">
        <v>20</v>
      </c>
      <c r="AC307" s="231" t="s">
        <v>3947</v>
      </c>
    </row>
    <row r="308" spans="1:29" ht="36" x14ac:dyDescent="0.25">
      <c r="A308" s="231">
        <v>305</v>
      </c>
      <c r="B308" s="274" t="s">
        <v>4489</v>
      </c>
      <c r="C308" s="234" t="s">
        <v>4490</v>
      </c>
      <c r="D308" s="273"/>
      <c r="E308" s="231"/>
      <c r="F308" s="231"/>
      <c r="G308" s="231"/>
      <c r="H308" s="231"/>
      <c r="I308" s="231"/>
      <c r="J308" s="231"/>
      <c r="K308" s="218">
        <v>1</v>
      </c>
      <c r="L308" s="231">
        <v>250</v>
      </c>
      <c r="M308" s="231">
        <v>250</v>
      </c>
      <c r="N308" s="231"/>
      <c r="O308" s="231"/>
      <c r="P308" s="231"/>
      <c r="Q308" s="220"/>
      <c r="R308" s="231"/>
      <c r="S308" s="231"/>
      <c r="T308" s="231"/>
      <c r="U308" s="231"/>
      <c r="V308" s="218"/>
      <c r="W308" s="231"/>
      <c r="X308" s="231"/>
      <c r="Y308" s="218"/>
      <c r="Z308" s="274"/>
      <c r="AA308" s="225"/>
      <c r="AB308" s="231" t="s">
        <v>20</v>
      </c>
      <c r="AC308" s="231" t="s">
        <v>3947</v>
      </c>
    </row>
    <row r="309" spans="1:29" ht="36" x14ac:dyDescent="0.25">
      <c r="A309" s="231">
        <v>306</v>
      </c>
      <c r="B309" s="274" t="s">
        <v>4491</v>
      </c>
      <c r="C309" s="234" t="s">
        <v>4492</v>
      </c>
      <c r="D309" s="273"/>
      <c r="E309" s="231"/>
      <c r="F309" s="231"/>
      <c r="G309" s="231"/>
      <c r="H309" s="231"/>
      <c r="I309" s="231"/>
      <c r="J309" s="231"/>
      <c r="K309" s="218">
        <v>1</v>
      </c>
      <c r="L309" s="231">
        <v>63</v>
      </c>
      <c r="M309" s="231">
        <v>63</v>
      </c>
      <c r="N309" s="231"/>
      <c r="O309" s="231"/>
      <c r="P309" s="231"/>
      <c r="Q309" s="220"/>
      <c r="R309" s="231"/>
      <c r="S309" s="231"/>
      <c r="T309" s="231"/>
      <c r="U309" s="231"/>
      <c r="V309" s="218"/>
      <c r="W309" s="231"/>
      <c r="X309" s="231"/>
      <c r="Y309" s="218"/>
      <c r="Z309" s="274"/>
      <c r="AA309" s="225"/>
      <c r="AB309" s="231" t="s">
        <v>20</v>
      </c>
      <c r="AC309" s="231" t="s">
        <v>3947</v>
      </c>
    </row>
    <row r="310" spans="1:29" ht="36" x14ac:dyDescent="0.25">
      <c r="A310" s="231">
        <v>307</v>
      </c>
      <c r="B310" s="274" t="s">
        <v>4493</v>
      </c>
      <c r="C310" s="234" t="s">
        <v>4494</v>
      </c>
      <c r="D310" s="273"/>
      <c r="E310" s="231"/>
      <c r="F310" s="231"/>
      <c r="G310" s="231"/>
      <c r="H310" s="231"/>
      <c r="I310" s="231"/>
      <c r="J310" s="231"/>
      <c r="K310" s="218">
        <v>1</v>
      </c>
      <c r="L310" s="231">
        <v>63</v>
      </c>
      <c r="M310" s="231">
        <v>63</v>
      </c>
      <c r="N310" s="231"/>
      <c r="O310" s="231"/>
      <c r="P310" s="231"/>
      <c r="Q310" s="220"/>
      <c r="R310" s="231"/>
      <c r="S310" s="231"/>
      <c r="T310" s="231"/>
      <c r="U310" s="231"/>
      <c r="V310" s="218"/>
      <c r="W310" s="231"/>
      <c r="X310" s="231"/>
      <c r="Y310" s="218"/>
      <c r="Z310" s="274"/>
      <c r="AA310" s="225"/>
      <c r="AB310" s="231" t="s">
        <v>20</v>
      </c>
      <c r="AC310" s="231" t="s">
        <v>3947</v>
      </c>
    </row>
    <row r="311" spans="1:29" x14ac:dyDescent="0.25">
      <c r="A311" s="231">
        <v>308</v>
      </c>
      <c r="B311" s="274" t="s">
        <v>4495</v>
      </c>
      <c r="C311" s="234" t="s">
        <v>4496</v>
      </c>
      <c r="D311" s="273"/>
      <c r="E311" s="231"/>
      <c r="F311" s="231"/>
      <c r="G311" s="231"/>
      <c r="H311" s="231"/>
      <c r="I311" s="231"/>
      <c r="J311" s="231"/>
      <c r="K311" s="220">
        <v>1</v>
      </c>
      <c r="L311" s="231">
        <v>200</v>
      </c>
      <c r="M311" s="231">
        <v>200</v>
      </c>
      <c r="N311" s="231"/>
      <c r="O311" s="231"/>
      <c r="P311" s="231"/>
      <c r="Q311" s="229"/>
      <c r="R311" s="231"/>
      <c r="S311" s="231"/>
      <c r="T311" s="231"/>
      <c r="U311" s="231"/>
      <c r="V311" s="218">
        <v>1</v>
      </c>
      <c r="W311" s="231"/>
      <c r="X311" s="231" t="s">
        <v>60</v>
      </c>
      <c r="Y311" s="220">
        <v>1</v>
      </c>
      <c r="Z311" s="220">
        <v>82.5</v>
      </c>
      <c r="AA311" s="225">
        <f t="shared" si="5"/>
        <v>82.5</v>
      </c>
      <c r="AB311" s="231" t="s">
        <v>20</v>
      </c>
      <c r="AC311" s="231" t="s">
        <v>3947</v>
      </c>
    </row>
    <row r="312" spans="1:29" ht="36" x14ac:dyDescent="0.25">
      <c r="A312" s="231">
        <v>309</v>
      </c>
      <c r="B312" s="274" t="s">
        <v>4497</v>
      </c>
      <c r="C312" s="234" t="s">
        <v>4498</v>
      </c>
      <c r="D312" s="273"/>
      <c r="E312" s="231"/>
      <c r="F312" s="231"/>
      <c r="G312" s="231"/>
      <c r="H312" s="231"/>
      <c r="I312" s="231"/>
      <c r="J312" s="231"/>
      <c r="K312" s="220">
        <v>1</v>
      </c>
      <c r="L312" s="231">
        <v>160</v>
      </c>
      <c r="M312" s="231">
        <v>160</v>
      </c>
      <c r="N312" s="231"/>
      <c r="O312" s="231"/>
      <c r="P312" s="231"/>
      <c r="Q312" s="229"/>
      <c r="R312" s="231"/>
      <c r="S312" s="231"/>
      <c r="T312" s="231"/>
      <c r="U312" s="231"/>
      <c r="V312" s="218"/>
      <c r="W312" s="231"/>
      <c r="X312" s="231" t="s">
        <v>60</v>
      </c>
      <c r="Y312" s="220">
        <v>1</v>
      </c>
      <c r="Z312" s="220">
        <v>100</v>
      </c>
      <c r="AA312" s="225">
        <f t="shared" si="5"/>
        <v>100</v>
      </c>
      <c r="AB312" s="231" t="s">
        <v>20</v>
      </c>
      <c r="AC312" s="231" t="s">
        <v>3947</v>
      </c>
    </row>
    <row r="313" spans="1:29" ht="24" x14ac:dyDescent="0.25">
      <c r="A313" s="231">
        <v>310</v>
      </c>
      <c r="B313" s="274" t="s">
        <v>4499</v>
      </c>
      <c r="C313" s="234" t="s">
        <v>4500</v>
      </c>
      <c r="D313" s="273"/>
      <c r="E313" s="231"/>
      <c r="F313" s="231"/>
      <c r="G313" s="231"/>
      <c r="H313" s="231"/>
      <c r="I313" s="231"/>
      <c r="J313" s="231"/>
      <c r="K313" s="220">
        <v>1</v>
      </c>
      <c r="L313" s="231">
        <v>100</v>
      </c>
      <c r="M313" s="231">
        <v>100</v>
      </c>
      <c r="N313" s="231"/>
      <c r="O313" s="231"/>
      <c r="P313" s="231"/>
      <c r="Q313" s="229"/>
      <c r="R313" s="231"/>
      <c r="S313" s="231"/>
      <c r="T313" s="231"/>
      <c r="U313" s="231"/>
      <c r="V313" s="218"/>
      <c r="W313" s="231"/>
      <c r="X313" s="231"/>
      <c r="Y313" s="220"/>
      <c r="Z313" s="220"/>
      <c r="AA313" s="225"/>
      <c r="AB313" s="231" t="s">
        <v>20</v>
      </c>
      <c r="AC313" s="231" t="s">
        <v>3947</v>
      </c>
    </row>
    <row r="314" spans="1:29" ht="24" x14ac:dyDescent="0.25">
      <c r="A314" s="231">
        <v>311</v>
      </c>
      <c r="B314" s="274" t="s">
        <v>4501</v>
      </c>
      <c r="C314" s="234" t="s">
        <v>4502</v>
      </c>
      <c r="D314" s="273"/>
      <c r="E314" s="231"/>
      <c r="F314" s="231"/>
      <c r="G314" s="231"/>
      <c r="H314" s="231"/>
      <c r="I314" s="231"/>
      <c r="J314" s="231"/>
      <c r="K314" s="220">
        <v>1</v>
      </c>
      <c r="L314" s="231">
        <v>250</v>
      </c>
      <c r="M314" s="231">
        <v>250</v>
      </c>
      <c r="N314" s="231"/>
      <c r="O314" s="231"/>
      <c r="P314" s="231"/>
      <c r="Q314" s="229"/>
      <c r="R314" s="231"/>
      <c r="S314" s="231"/>
      <c r="T314" s="231"/>
      <c r="U314" s="231"/>
      <c r="V314" s="218"/>
      <c r="W314" s="231"/>
      <c r="X314" s="231"/>
      <c r="Y314" s="218"/>
      <c r="Z314" s="274"/>
      <c r="AA314" s="225"/>
      <c r="AB314" s="231" t="s">
        <v>20</v>
      </c>
      <c r="AC314" s="231" t="s">
        <v>3947</v>
      </c>
    </row>
    <row r="315" spans="1:29" ht="36" x14ac:dyDescent="0.25">
      <c r="A315" s="231">
        <v>312</v>
      </c>
      <c r="B315" s="274" t="s">
        <v>4503</v>
      </c>
      <c r="C315" s="234" t="s">
        <v>4504</v>
      </c>
      <c r="D315" s="273"/>
      <c r="E315" s="231"/>
      <c r="F315" s="231"/>
      <c r="G315" s="231"/>
      <c r="H315" s="231"/>
      <c r="I315" s="231"/>
      <c r="J315" s="231"/>
      <c r="K315" s="218">
        <v>1</v>
      </c>
      <c r="L315" s="231">
        <v>315</v>
      </c>
      <c r="M315" s="231">
        <v>315</v>
      </c>
      <c r="N315" s="231"/>
      <c r="O315" s="231"/>
      <c r="P315" s="231"/>
      <c r="Q315" s="229"/>
      <c r="R315" s="231"/>
      <c r="S315" s="231"/>
      <c r="T315" s="231"/>
      <c r="U315" s="231"/>
      <c r="V315" s="220"/>
      <c r="W315" s="231"/>
      <c r="X315" s="231" t="s">
        <v>60</v>
      </c>
      <c r="Y315" s="218">
        <v>2</v>
      </c>
      <c r="Z315" s="274">
        <v>125</v>
      </c>
      <c r="AA315" s="225">
        <f t="shared" si="5"/>
        <v>250</v>
      </c>
      <c r="AB315" s="231" t="s">
        <v>20</v>
      </c>
      <c r="AC315" s="231" t="s">
        <v>3947</v>
      </c>
    </row>
    <row r="316" spans="1:29" ht="24" x14ac:dyDescent="0.25">
      <c r="A316" s="231">
        <v>313</v>
      </c>
      <c r="B316" s="274" t="s">
        <v>4505</v>
      </c>
      <c r="C316" s="234" t="s">
        <v>4506</v>
      </c>
      <c r="D316" s="273"/>
      <c r="E316" s="231"/>
      <c r="F316" s="231"/>
      <c r="G316" s="231"/>
      <c r="H316" s="231"/>
      <c r="I316" s="231"/>
      <c r="J316" s="231"/>
      <c r="K316" s="220">
        <v>1</v>
      </c>
      <c r="L316" s="231">
        <v>250</v>
      </c>
      <c r="M316" s="231">
        <v>250</v>
      </c>
      <c r="N316" s="231"/>
      <c r="O316" s="231"/>
      <c r="P316" s="231"/>
      <c r="Q316" s="229"/>
      <c r="R316" s="231"/>
      <c r="S316" s="231"/>
      <c r="T316" s="231"/>
      <c r="U316" s="231"/>
      <c r="V316" s="220"/>
      <c r="W316" s="231"/>
      <c r="X316" s="231" t="s">
        <v>60</v>
      </c>
      <c r="Y316" s="220">
        <v>1</v>
      </c>
      <c r="Z316" s="220">
        <v>100</v>
      </c>
      <c r="AA316" s="225">
        <f t="shared" si="5"/>
        <v>100</v>
      </c>
      <c r="AB316" s="231" t="s">
        <v>20</v>
      </c>
      <c r="AC316" s="231" t="s">
        <v>3947</v>
      </c>
    </row>
    <row r="317" spans="1:29" ht="36" x14ac:dyDescent="0.25">
      <c r="A317" s="231">
        <v>314</v>
      </c>
      <c r="B317" s="274" t="s">
        <v>4507</v>
      </c>
      <c r="C317" s="234" t="s">
        <v>4508</v>
      </c>
      <c r="D317" s="273"/>
      <c r="E317" s="231"/>
      <c r="F317" s="231"/>
      <c r="G317" s="231"/>
      <c r="H317" s="231"/>
      <c r="I317" s="231"/>
      <c r="J317" s="231"/>
      <c r="K317" s="220">
        <v>1</v>
      </c>
      <c r="L317" s="231">
        <v>250</v>
      </c>
      <c r="M317" s="231">
        <v>250</v>
      </c>
      <c r="N317" s="231"/>
      <c r="O317" s="231"/>
      <c r="P317" s="231"/>
      <c r="Q317" s="229"/>
      <c r="R317" s="231"/>
      <c r="S317" s="231"/>
      <c r="T317" s="231"/>
      <c r="U317" s="231"/>
      <c r="V317" s="220"/>
      <c r="W317" s="231"/>
      <c r="X317" s="231" t="s">
        <v>60</v>
      </c>
      <c r="Y317" s="220">
        <v>1</v>
      </c>
      <c r="Z317" s="220">
        <v>200</v>
      </c>
      <c r="AA317" s="225">
        <f t="shared" si="5"/>
        <v>200</v>
      </c>
      <c r="AB317" s="231" t="s">
        <v>20</v>
      </c>
      <c r="AC317" s="231" t="s">
        <v>3947</v>
      </c>
    </row>
    <row r="318" spans="1:29" ht="24" x14ac:dyDescent="0.25">
      <c r="A318" s="231">
        <v>315</v>
      </c>
      <c r="B318" s="274" t="s">
        <v>4509</v>
      </c>
      <c r="C318" s="234" t="s">
        <v>4510</v>
      </c>
      <c r="D318" s="273"/>
      <c r="E318" s="231"/>
      <c r="F318" s="231"/>
      <c r="G318" s="231"/>
      <c r="H318" s="231"/>
      <c r="I318" s="231"/>
      <c r="J318" s="231"/>
      <c r="K318" s="220">
        <v>1</v>
      </c>
      <c r="L318" s="231">
        <v>100</v>
      </c>
      <c r="M318" s="231">
        <v>100</v>
      </c>
      <c r="N318" s="231"/>
      <c r="O318" s="231"/>
      <c r="P318" s="231"/>
      <c r="Q318" s="229"/>
      <c r="R318" s="231"/>
      <c r="S318" s="231"/>
      <c r="T318" s="231"/>
      <c r="U318" s="231"/>
      <c r="V318" s="220"/>
      <c r="W318" s="231"/>
      <c r="X318" s="231"/>
      <c r="Y318" s="220"/>
      <c r="Z318" s="220"/>
      <c r="AA318" s="225"/>
      <c r="AB318" s="231" t="s">
        <v>20</v>
      </c>
      <c r="AC318" s="231" t="s">
        <v>3947</v>
      </c>
    </row>
    <row r="319" spans="1:29" ht="36" x14ac:dyDescent="0.25">
      <c r="A319" s="231">
        <v>316</v>
      </c>
      <c r="B319" s="274" t="s">
        <v>4511</v>
      </c>
      <c r="C319" s="234" t="s">
        <v>4512</v>
      </c>
      <c r="D319" s="273"/>
      <c r="E319" s="231"/>
      <c r="F319" s="231"/>
      <c r="G319" s="231"/>
      <c r="H319" s="231"/>
      <c r="I319" s="231"/>
      <c r="J319" s="231"/>
      <c r="K319" s="220">
        <v>1</v>
      </c>
      <c r="L319" s="231">
        <v>250</v>
      </c>
      <c r="M319" s="231">
        <v>250</v>
      </c>
      <c r="N319" s="231"/>
      <c r="O319" s="231"/>
      <c r="P319" s="231"/>
      <c r="Q319" s="229"/>
      <c r="R319" s="231"/>
      <c r="S319" s="231"/>
      <c r="T319" s="231"/>
      <c r="U319" s="231"/>
      <c r="V319" s="220"/>
      <c r="W319" s="231"/>
      <c r="X319" s="231" t="s">
        <v>60</v>
      </c>
      <c r="Y319" s="220">
        <v>1</v>
      </c>
      <c r="Z319" s="220">
        <v>100</v>
      </c>
      <c r="AA319" s="225">
        <f t="shared" si="5"/>
        <v>100</v>
      </c>
      <c r="AB319" s="231" t="s">
        <v>20</v>
      </c>
      <c r="AC319" s="231" t="s">
        <v>3947</v>
      </c>
    </row>
    <row r="320" spans="1:29" ht="36" x14ac:dyDescent="0.25">
      <c r="A320" s="231">
        <v>317</v>
      </c>
      <c r="B320" s="274" t="s">
        <v>4513</v>
      </c>
      <c r="C320" s="234" t="s">
        <v>4514</v>
      </c>
      <c r="D320" s="273"/>
      <c r="E320" s="231"/>
      <c r="F320" s="231"/>
      <c r="G320" s="231"/>
      <c r="H320" s="231"/>
      <c r="I320" s="231"/>
      <c r="J320" s="231"/>
      <c r="K320" s="220">
        <v>1</v>
      </c>
      <c r="L320" s="231">
        <v>250</v>
      </c>
      <c r="M320" s="231">
        <v>250</v>
      </c>
      <c r="N320" s="231"/>
      <c r="O320" s="231"/>
      <c r="P320" s="231"/>
      <c r="Q320" s="229"/>
      <c r="R320" s="231"/>
      <c r="S320" s="231"/>
      <c r="T320" s="231"/>
      <c r="U320" s="231"/>
      <c r="V320" s="220">
        <v>1</v>
      </c>
      <c r="W320" s="231"/>
      <c r="X320" s="231"/>
      <c r="Y320" s="220"/>
      <c r="Z320" s="220"/>
      <c r="AA320" s="225"/>
      <c r="AB320" s="231" t="s">
        <v>20</v>
      </c>
      <c r="AC320" s="231" t="s">
        <v>3947</v>
      </c>
    </row>
    <row r="321" spans="1:29" ht="36" x14ac:dyDescent="0.25">
      <c r="A321" s="231">
        <v>318</v>
      </c>
      <c r="B321" s="274" t="s">
        <v>4515</v>
      </c>
      <c r="C321" s="234" t="s">
        <v>4516</v>
      </c>
      <c r="D321" s="273"/>
      <c r="E321" s="231"/>
      <c r="F321" s="231"/>
      <c r="G321" s="231"/>
      <c r="H321" s="231"/>
      <c r="I321" s="231"/>
      <c r="J321" s="231"/>
      <c r="K321" s="220">
        <v>1</v>
      </c>
      <c r="L321" s="231">
        <v>250</v>
      </c>
      <c r="M321" s="231">
        <v>250</v>
      </c>
      <c r="N321" s="231"/>
      <c r="O321" s="231"/>
      <c r="P321" s="231"/>
      <c r="Q321" s="229"/>
      <c r="R321" s="231"/>
      <c r="S321" s="231"/>
      <c r="T321" s="231"/>
      <c r="U321" s="231"/>
      <c r="V321" s="220"/>
      <c r="W321" s="231"/>
      <c r="X321" s="231" t="s">
        <v>60</v>
      </c>
      <c r="Y321" s="220">
        <v>1</v>
      </c>
      <c r="Z321" s="276">
        <v>250</v>
      </c>
      <c r="AA321" s="225">
        <f t="shared" si="5"/>
        <v>250</v>
      </c>
      <c r="AB321" s="231" t="s">
        <v>20</v>
      </c>
      <c r="AC321" s="231" t="s">
        <v>3947</v>
      </c>
    </row>
    <row r="322" spans="1:29" x14ac:dyDescent="0.25">
      <c r="A322" s="231">
        <v>319</v>
      </c>
      <c r="B322" s="274"/>
      <c r="C322" s="234"/>
      <c r="D322" s="273"/>
      <c r="E322" s="231"/>
      <c r="F322" s="231"/>
      <c r="G322" s="231"/>
      <c r="H322" s="231"/>
      <c r="I322" s="231"/>
      <c r="J322" s="231"/>
      <c r="K322" s="220"/>
      <c r="L322" s="231"/>
      <c r="M322" s="231"/>
      <c r="N322" s="231"/>
      <c r="O322" s="231"/>
      <c r="P322" s="231"/>
      <c r="Q322" s="229"/>
      <c r="R322" s="231"/>
      <c r="S322" s="231"/>
      <c r="T322" s="231"/>
      <c r="U322" s="231"/>
      <c r="V322" s="220"/>
      <c r="W322" s="231"/>
      <c r="X322" s="231" t="s">
        <v>226</v>
      </c>
      <c r="Y322" s="220">
        <v>1</v>
      </c>
      <c r="Z322" s="276">
        <v>25</v>
      </c>
      <c r="AA322" s="225">
        <f t="shared" si="5"/>
        <v>25</v>
      </c>
      <c r="AB322" s="231" t="s">
        <v>20</v>
      </c>
      <c r="AC322" s="231" t="s">
        <v>3947</v>
      </c>
    </row>
    <row r="323" spans="1:29" ht="36" x14ac:dyDescent="0.25">
      <c r="A323" s="231">
        <v>320</v>
      </c>
      <c r="B323" s="274" t="s">
        <v>4517</v>
      </c>
      <c r="C323" s="234" t="s">
        <v>4518</v>
      </c>
      <c r="D323" s="273"/>
      <c r="E323" s="231"/>
      <c r="F323" s="231"/>
      <c r="G323" s="231"/>
      <c r="H323" s="231"/>
      <c r="I323" s="231"/>
      <c r="J323" s="231"/>
      <c r="K323" s="220">
        <v>1</v>
      </c>
      <c r="L323" s="231">
        <v>100</v>
      </c>
      <c r="M323" s="231">
        <v>100</v>
      </c>
      <c r="N323" s="231"/>
      <c r="O323" s="231"/>
      <c r="P323" s="231"/>
      <c r="Q323" s="229"/>
      <c r="R323" s="231"/>
      <c r="S323" s="231"/>
      <c r="T323" s="231"/>
      <c r="U323" s="231"/>
      <c r="V323" s="220"/>
      <c r="W323" s="231"/>
      <c r="X323" s="231"/>
      <c r="Y323" s="220"/>
      <c r="Z323" s="220"/>
      <c r="AA323" s="225"/>
      <c r="AB323" s="231" t="s">
        <v>20</v>
      </c>
      <c r="AC323" s="231" t="s">
        <v>3947</v>
      </c>
    </row>
    <row r="324" spans="1:29" ht="36" x14ac:dyDescent="0.25">
      <c r="A324" s="231">
        <v>321</v>
      </c>
      <c r="B324" s="274" t="s">
        <v>4519</v>
      </c>
      <c r="C324" s="234" t="s">
        <v>4520</v>
      </c>
      <c r="D324" s="273"/>
      <c r="E324" s="231"/>
      <c r="F324" s="231"/>
      <c r="G324" s="231"/>
      <c r="H324" s="231"/>
      <c r="I324" s="231"/>
      <c r="J324" s="231"/>
      <c r="K324" s="220">
        <v>1</v>
      </c>
      <c r="L324" s="231">
        <v>250</v>
      </c>
      <c r="M324" s="231">
        <v>250</v>
      </c>
      <c r="N324" s="231"/>
      <c r="O324" s="231"/>
      <c r="P324" s="231"/>
      <c r="Q324" s="229"/>
      <c r="R324" s="231"/>
      <c r="S324" s="231"/>
      <c r="T324" s="231"/>
      <c r="U324" s="231"/>
      <c r="V324" s="220"/>
      <c r="W324" s="231"/>
      <c r="X324" s="231" t="s">
        <v>226</v>
      </c>
      <c r="Y324" s="220">
        <v>1</v>
      </c>
      <c r="Z324" s="220">
        <v>25</v>
      </c>
      <c r="AA324" s="225">
        <f t="shared" si="5"/>
        <v>25</v>
      </c>
      <c r="AB324" s="231" t="s">
        <v>20</v>
      </c>
      <c r="AC324" s="231" t="s">
        <v>3947</v>
      </c>
    </row>
    <row r="325" spans="1:29" ht="24" x14ac:dyDescent="0.25">
      <c r="A325" s="231">
        <v>322</v>
      </c>
      <c r="B325" s="274" t="s">
        <v>4521</v>
      </c>
      <c r="C325" s="234" t="s">
        <v>4522</v>
      </c>
      <c r="D325" s="273"/>
      <c r="E325" s="231"/>
      <c r="F325" s="231"/>
      <c r="G325" s="231"/>
      <c r="H325" s="231"/>
      <c r="I325" s="231"/>
      <c r="J325" s="231"/>
      <c r="K325" s="220">
        <v>1</v>
      </c>
      <c r="L325" s="231">
        <v>315</v>
      </c>
      <c r="M325" s="231">
        <v>315</v>
      </c>
      <c r="N325" s="231"/>
      <c r="O325" s="231"/>
      <c r="P325" s="231"/>
      <c r="Q325" s="229"/>
      <c r="R325" s="231"/>
      <c r="S325" s="231"/>
      <c r="T325" s="231"/>
      <c r="U325" s="231"/>
      <c r="V325" s="220"/>
      <c r="W325" s="231"/>
      <c r="X325" s="231"/>
      <c r="Y325" s="220"/>
      <c r="Z325" s="220"/>
      <c r="AA325" s="225"/>
      <c r="AB325" s="231" t="s">
        <v>20</v>
      </c>
      <c r="AC325" s="231" t="s">
        <v>3947</v>
      </c>
    </row>
    <row r="326" spans="1:29" ht="24" x14ac:dyDescent="0.25">
      <c r="A326" s="231">
        <v>323</v>
      </c>
      <c r="B326" s="274" t="s">
        <v>4523</v>
      </c>
      <c r="C326" s="234" t="s">
        <v>4524</v>
      </c>
      <c r="D326" s="273"/>
      <c r="E326" s="231"/>
      <c r="F326" s="231"/>
      <c r="G326" s="231"/>
      <c r="H326" s="231"/>
      <c r="I326" s="231"/>
      <c r="J326" s="231"/>
      <c r="K326" s="220">
        <v>1</v>
      </c>
      <c r="L326" s="231">
        <v>100</v>
      </c>
      <c r="M326" s="231">
        <v>100</v>
      </c>
      <c r="N326" s="231"/>
      <c r="O326" s="231"/>
      <c r="P326" s="231"/>
      <c r="Q326" s="229"/>
      <c r="R326" s="231"/>
      <c r="S326" s="231"/>
      <c r="T326" s="231"/>
      <c r="U326" s="231"/>
      <c r="V326" s="220"/>
      <c r="W326" s="231"/>
      <c r="X326" s="231"/>
      <c r="Y326" s="220"/>
      <c r="Z326" s="220"/>
      <c r="AA326" s="225"/>
      <c r="AB326" s="231" t="s">
        <v>20</v>
      </c>
      <c r="AC326" s="231" t="s">
        <v>3947</v>
      </c>
    </row>
    <row r="327" spans="1:29" ht="36" x14ac:dyDescent="0.25">
      <c r="A327" s="231">
        <v>324</v>
      </c>
      <c r="B327" s="274" t="s">
        <v>4525</v>
      </c>
      <c r="C327" s="234" t="s">
        <v>4526</v>
      </c>
      <c r="D327" s="273"/>
      <c r="E327" s="231"/>
      <c r="F327" s="231"/>
      <c r="G327" s="231"/>
      <c r="H327" s="231"/>
      <c r="I327" s="231"/>
      <c r="J327" s="231"/>
      <c r="K327" s="220">
        <v>1</v>
      </c>
      <c r="L327" s="231">
        <v>250</v>
      </c>
      <c r="M327" s="231">
        <v>250</v>
      </c>
      <c r="N327" s="231"/>
      <c r="O327" s="231"/>
      <c r="P327" s="231"/>
      <c r="Q327" s="229"/>
      <c r="R327" s="231"/>
      <c r="S327" s="231"/>
      <c r="T327" s="231"/>
      <c r="U327" s="231"/>
      <c r="V327" s="220"/>
      <c r="W327" s="231"/>
      <c r="X327" s="231" t="s">
        <v>60</v>
      </c>
      <c r="Y327" s="220">
        <v>1</v>
      </c>
      <c r="Z327" s="220">
        <v>250</v>
      </c>
      <c r="AA327" s="225">
        <f t="shared" si="5"/>
        <v>250</v>
      </c>
      <c r="AB327" s="231" t="s">
        <v>20</v>
      </c>
      <c r="AC327" s="231" t="s">
        <v>3947</v>
      </c>
    </row>
    <row r="328" spans="1:29" ht="36" x14ac:dyDescent="0.25">
      <c r="A328" s="231">
        <v>325</v>
      </c>
      <c r="B328" s="274" t="s">
        <v>4527</v>
      </c>
      <c r="C328" s="234" t="s">
        <v>4528</v>
      </c>
      <c r="D328" s="273"/>
      <c r="E328" s="231"/>
      <c r="F328" s="231"/>
      <c r="G328" s="231"/>
      <c r="H328" s="231"/>
      <c r="I328" s="231"/>
      <c r="J328" s="231"/>
      <c r="K328" s="220">
        <v>1</v>
      </c>
      <c r="L328" s="231">
        <v>200</v>
      </c>
      <c r="M328" s="231">
        <v>200</v>
      </c>
      <c r="N328" s="231"/>
      <c r="O328" s="231"/>
      <c r="P328" s="231"/>
      <c r="Q328" s="229"/>
      <c r="R328" s="231"/>
      <c r="S328" s="231"/>
      <c r="T328" s="231"/>
      <c r="U328" s="231"/>
      <c r="V328" s="220"/>
      <c r="W328" s="231"/>
      <c r="X328" s="231" t="s">
        <v>60</v>
      </c>
      <c r="Y328" s="220">
        <v>1</v>
      </c>
      <c r="Z328" s="220">
        <v>40</v>
      </c>
      <c r="AA328" s="225">
        <f t="shared" ref="AA328:AA393" si="6">Z328*Y328</f>
        <v>40</v>
      </c>
      <c r="AB328" s="231" t="s">
        <v>20</v>
      </c>
      <c r="AC328" s="231" t="s">
        <v>3947</v>
      </c>
    </row>
    <row r="329" spans="1:29" ht="24" x14ac:dyDescent="0.25">
      <c r="A329" s="231">
        <v>326</v>
      </c>
      <c r="B329" s="274" t="s">
        <v>4529</v>
      </c>
      <c r="C329" s="234" t="s">
        <v>4530</v>
      </c>
      <c r="D329" s="273"/>
      <c r="E329" s="231"/>
      <c r="F329" s="231"/>
      <c r="G329" s="231"/>
      <c r="H329" s="231"/>
      <c r="I329" s="231"/>
      <c r="J329" s="231"/>
      <c r="K329" s="220">
        <v>1</v>
      </c>
      <c r="L329" s="231">
        <v>200</v>
      </c>
      <c r="M329" s="231">
        <v>200</v>
      </c>
      <c r="N329" s="231"/>
      <c r="O329" s="231"/>
      <c r="P329" s="231"/>
      <c r="Q329" s="229"/>
      <c r="R329" s="231"/>
      <c r="S329" s="231"/>
      <c r="T329" s="231"/>
      <c r="U329" s="231"/>
      <c r="V329" s="220"/>
      <c r="W329" s="231"/>
      <c r="X329" s="231"/>
      <c r="Y329" s="220"/>
      <c r="Z329" s="220"/>
      <c r="AA329" s="225"/>
      <c r="AB329" s="231" t="s">
        <v>20</v>
      </c>
      <c r="AC329" s="231" t="s">
        <v>3947</v>
      </c>
    </row>
    <row r="330" spans="1:29" ht="36" x14ac:dyDescent="0.25">
      <c r="A330" s="231">
        <v>327</v>
      </c>
      <c r="B330" s="274" t="s">
        <v>4531</v>
      </c>
      <c r="C330" s="234" t="s">
        <v>4532</v>
      </c>
      <c r="D330" s="273"/>
      <c r="E330" s="231"/>
      <c r="F330" s="231"/>
      <c r="G330" s="231"/>
      <c r="H330" s="231"/>
      <c r="I330" s="231"/>
      <c r="J330" s="231"/>
      <c r="K330" s="220">
        <v>1</v>
      </c>
      <c r="L330" s="231">
        <v>160</v>
      </c>
      <c r="M330" s="231">
        <v>160</v>
      </c>
      <c r="N330" s="231"/>
      <c r="O330" s="231"/>
      <c r="P330" s="231"/>
      <c r="Q330" s="229"/>
      <c r="R330" s="231"/>
      <c r="S330" s="231"/>
      <c r="T330" s="231"/>
      <c r="U330" s="231"/>
      <c r="V330" s="220"/>
      <c r="W330" s="231"/>
      <c r="X330" s="231"/>
      <c r="Y330" s="220"/>
      <c r="Z330" s="220"/>
      <c r="AA330" s="225"/>
      <c r="AB330" s="231" t="s">
        <v>20</v>
      </c>
      <c r="AC330" s="231" t="s">
        <v>3947</v>
      </c>
    </row>
    <row r="331" spans="1:29" ht="48" x14ac:dyDescent="0.25">
      <c r="A331" s="231">
        <v>328</v>
      </c>
      <c r="B331" s="274" t="s">
        <v>4533</v>
      </c>
      <c r="C331" s="234" t="s">
        <v>4534</v>
      </c>
      <c r="D331" s="273"/>
      <c r="E331" s="231"/>
      <c r="F331" s="231"/>
      <c r="G331" s="231"/>
      <c r="H331" s="231"/>
      <c r="I331" s="231"/>
      <c r="J331" s="231"/>
      <c r="K331" s="220">
        <v>1</v>
      </c>
      <c r="L331" s="231">
        <v>160</v>
      </c>
      <c r="M331" s="231">
        <v>160</v>
      </c>
      <c r="N331" s="231"/>
      <c r="O331" s="231"/>
      <c r="P331" s="231"/>
      <c r="Q331" s="229"/>
      <c r="R331" s="231"/>
      <c r="S331" s="231"/>
      <c r="T331" s="231"/>
      <c r="U331" s="231"/>
      <c r="V331" s="220"/>
      <c r="W331" s="231"/>
      <c r="X331" s="231"/>
      <c r="Y331" s="220"/>
      <c r="Z331" s="220"/>
      <c r="AA331" s="225"/>
      <c r="AB331" s="231" t="s">
        <v>20</v>
      </c>
      <c r="AC331" s="231" t="s">
        <v>3947</v>
      </c>
    </row>
    <row r="332" spans="1:29" ht="36" x14ac:dyDescent="0.25">
      <c r="A332" s="231">
        <v>329</v>
      </c>
      <c r="B332" s="274" t="s">
        <v>4535</v>
      </c>
      <c r="C332" s="234" t="s">
        <v>4536</v>
      </c>
      <c r="D332" s="273"/>
      <c r="E332" s="231"/>
      <c r="F332" s="231"/>
      <c r="G332" s="231"/>
      <c r="H332" s="231"/>
      <c r="I332" s="231"/>
      <c r="J332" s="231"/>
      <c r="K332" s="220">
        <v>1</v>
      </c>
      <c r="L332" s="231">
        <v>250</v>
      </c>
      <c r="M332" s="231">
        <v>250</v>
      </c>
      <c r="N332" s="231"/>
      <c r="O332" s="231"/>
      <c r="P332" s="231"/>
      <c r="Q332" s="229"/>
      <c r="R332" s="231"/>
      <c r="S332" s="231"/>
      <c r="T332" s="231"/>
      <c r="U332" s="231"/>
      <c r="V332" s="220"/>
      <c r="W332" s="231"/>
      <c r="X332" s="231" t="s">
        <v>60</v>
      </c>
      <c r="Y332" s="220">
        <v>1</v>
      </c>
      <c r="Z332" s="220">
        <v>180</v>
      </c>
      <c r="AA332" s="225">
        <f t="shared" si="6"/>
        <v>180</v>
      </c>
      <c r="AB332" s="231" t="s">
        <v>20</v>
      </c>
      <c r="AC332" s="231" t="s">
        <v>3947</v>
      </c>
    </row>
    <row r="333" spans="1:29" ht="36" x14ac:dyDescent="0.25">
      <c r="A333" s="231">
        <v>330</v>
      </c>
      <c r="B333" s="274" t="s">
        <v>4537</v>
      </c>
      <c r="C333" s="234" t="s">
        <v>4538</v>
      </c>
      <c r="D333" s="273"/>
      <c r="E333" s="231"/>
      <c r="F333" s="231"/>
      <c r="G333" s="231"/>
      <c r="H333" s="231"/>
      <c r="I333" s="231"/>
      <c r="J333" s="231"/>
      <c r="K333" s="220">
        <v>1</v>
      </c>
      <c r="L333" s="231">
        <v>250</v>
      </c>
      <c r="M333" s="231">
        <v>250</v>
      </c>
      <c r="N333" s="231"/>
      <c r="O333" s="231"/>
      <c r="P333" s="231"/>
      <c r="Q333" s="229"/>
      <c r="R333" s="231"/>
      <c r="S333" s="231"/>
      <c r="T333" s="231"/>
      <c r="U333" s="231"/>
      <c r="V333" s="220"/>
      <c r="W333" s="231"/>
      <c r="X333" s="231" t="s">
        <v>60</v>
      </c>
      <c r="Y333" s="220">
        <v>1</v>
      </c>
      <c r="Z333" s="220">
        <v>125</v>
      </c>
      <c r="AA333" s="225">
        <f t="shared" si="6"/>
        <v>125</v>
      </c>
      <c r="AB333" s="231" t="s">
        <v>20</v>
      </c>
      <c r="AC333" s="231" t="s">
        <v>3947</v>
      </c>
    </row>
    <row r="334" spans="1:29" ht="24" x14ac:dyDescent="0.25">
      <c r="A334" s="231">
        <v>331</v>
      </c>
      <c r="B334" s="274" t="s">
        <v>4539</v>
      </c>
      <c r="C334" s="234" t="s">
        <v>4540</v>
      </c>
      <c r="D334" s="273"/>
      <c r="E334" s="231"/>
      <c r="F334" s="231"/>
      <c r="G334" s="231"/>
      <c r="H334" s="231"/>
      <c r="I334" s="231"/>
      <c r="J334" s="231"/>
      <c r="K334" s="220">
        <v>1</v>
      </c>
      <c r="L334" s="231">
        <v>250</v>
      </c>
      <c r="M334" s="231">
        <v>250</v>
      </c>
      <c r="N334" s="231"/>
      <c r="O334" s="231"/>
      <c r="P334" s="231"/>
      <c r="Q334" s="229"/>
      <c r="R334" s="231"/>
      <c r="S334" s="231"/>
      <c r="T334" s="231"/>
      <c r="U334" s="231"/>
      <c r="V334" s="220"/>
      <c r="W334" s="231"/>
      <c r="X334" s="231" t="s">
        <v>60</v>
      </c>
      <c r="Y334" s="220">
        <v>1</v>
      </c>
      <c r="Z334" s="220">
        <v>140</v>
      </c>
      <c r="AA334" s="225">
        <f t="shared" si="6"/>
        <v>140</v>
      </c>
      <c r="AB334" s="231" t="s">
        <v>20</v>
      </c>
      <c r="AC334" s="231" t="s">
        <v>3947</v>
      </c>
    </row>
    <row r="335" spans="1:29" x14ac:dyDescent="0.25">
      <c r="A335" s="231">
        <v>332</v>
      </c>
      <c r="B335" s="274"/>
      <c r="C335" s="234"/>
      <c r="D335" s="273"/>
      <c r="E335" s="231"/>
      <c r="F335" s="231"/>
      <c r="G335" s="231"/>
      <c r="H335" s="231"/>
      <c r="I335" s="231"/>
      <c r="J335" s="231"/>
      <c r="K335" s="220"/>
      <c r="L335" s="231"/>
      <c r="M335" s="231"/>
      <c r="N335" s="231"/>
      <c r="O335" s="231"/>
      <c r="P335" s="231"/>
      <c r="Q335" s="229"/>
      <c r="R335" s="231"/>
      <c r="S335" s="231"/>
      <c r="T335" s="231"/>
      <c r="U335" s="231"/>
      <c r="V335" s="220">
        <v>1</v>
      </c>
      <c r="W335" s="231"/>
      <c r="X335" s="226" t="s">
        <v>60</v>
      </c>
      <c r="Y335" s="225">
        <v>1</v>
      </c>
      <c r="Z335" s="225">
        <v>50</v>
      </c>
      <c r="AA335" s="225">
        <f t="shared" si="6"/>
        <v>50</v>
      </c>
      <c r="AB335" s="231" t="s">
        <v>20</v>
      </c>
      <c r="AC335" s="231" t="s">
        <v>3947</v>
      </c>
    </row>
    <row r="336" spans="1:29" ht="48" x14ac:dyDescent="0.25">
      <c r="A336" s="231">
        <v>333</v>
      </c>
      <c r="B336" s="274" t="s">
        <v>4541</v>
      </c>
      <c r="C336" s="234" t="s">
        <v>4542</v>
      </c>
      <c r="D336" s="273"/>
      <c r="E336" s="231"/>
      <c r="F336" s="231"/>
      <c r="G336" s="231"/>
      <c r="H336" s="231"/>
      <c r="I336" s="231"/>
      <c r="J336" s="231"/>
      <c r="K336" s="220">
        <v>1</v>
      </c>
      <c r="L336" s="231">
        <v>100</v>
      </c>
      <c r="M336" s="231">
        <v>100</v>
      </c>
      <c r="N336" s="231"/>
      <c r="O336" s="231"/>
      <c r="P336" s="231"/>
      <c r="Q336" s="229"/>
      <c r="R336" s="231"/>
      <c r="S336" s="231"/>
      <c r="T336" s="231"/>
      <c r="U336" s="231"/>
      <c r="V336" s="220"/>
      <c r="W336" s="231"/>
      <c r="X336" s="231" t="s">
        <v>60</v>
      </c>
      <c r="Y336" s="220">
        <v>1</v>
      </c>
      <c r="Z336" s="220">
        <v>63</v>
      </c>
      <c r="AA336" s="225">
        <f t="shared" si="6"/>
        <v>63</v>
      </c>
      <c r="AB336" s="231" t="s">
        <v>20</v>
      </c>
      <c r="AC336" s="231" t="s">
        <v>3947</v>
      </c>
    </row>
    <row r="337" spans="1:29" ht="36" x14ac:dyDescent="0.25">
      <c r="A337" s="231">
        <v>334</v>
      </c>
      <c r="B337" s="274" t="s">
        <v>4543</v>
      </c>
      <c r="C337" s="234" t="s">
        <v>4544</v>
      </c>
      <c r="D337" s="273"/>
      <c r="E337" s="231"/>
      <c r="F337" s="231"/>
      <c r="G337" s="231"/>
      <c r="H337" s="231"/>
      <c r="I337" s="231"/>
      <c r="J337" s="231"/>
      <c r="K337" s="220">
        <v>1</v>
      </c>
      <c r="L337" s="222">
        <v>250</v>
      </c>
      <c r="M337" s="231">
        <v>250</v>
      </c>
      <c r="N337" s="231"/>
      <c r="O337" s="231"/>
      <c r="P337" s="231"/>
      <c r="Q337" s="229"/>
      <c r="R337" s="231"/>
      <c r="S337" s="231"/>
      <c r="T337" s="231"/>
      <c r="U337" s="231"/>
      <c r="V337" s="220">
        <v>1</v>
      </c>
      <c r="W337" s="231"/>
      <c r="X337" s="231"/>
      <c r="Y337" s="220"/>
      <c r="Z337" s="220"/>
      <c r="AA337" s="225"/>
      <c r="AB337" s="231" t="s">
        <v>20</v>
      </c>
      <c r="AC337" s="231" t="s">
        <v>3947</v>
      </c>
    </row>
    <row r="338" spans="1:29" ht="24" x14ac:dyDescent="0.25">
      <c r="A338" s="231">
        <v>335</v>
      </c>
      <c r="B338" s="274" t="s">
        <v>4545</v>
      </c>
      <c r="C338" s="234" t="s">
        <v>4546</v>
      </c>
      <c r="D338" s="273"/>
      <c r="E338" s="231"/>
      <c r="F338" s="231"/>
      <c r="G338" s="231"/>
      <c r="H338" s="231"/>
      <c r="I338" s="231"/>
      <c r="J338" s="231"/>
      <c r="K338" s="220">
        <v>1</v>
      </c>
      <c r="L338" s="222">
        <v>100</v>
      </c>
      <c r="M338" s="231">
        <v>100</v>
      </c>
      <c r="N338" s="231"/>
      <c r="O338" s="231"/>
      <c r="P338" s="231"/>
      <c r="Q338" s="229"/>
      <c r="R338" s="231"/>
      <c r="S338" s="231"/>
      <c r="T338" s="231"/>
      <c r="U338" s="231"/>
      <c r="V338" s="220"/>
      <c r="W338" s="231"/>
      <c r="X338" s="231"/>
      <c r="Y338" s="220"/>
      <c r="Z338" s="220"/>
      <c r="AA338" s="225"/>
      <c r="AB338" s="231" t="s">
        <v>20</v>
      </c>
      <c r="AC338" s="231" t="s">
        <v>3947</v>
      </c>
    </row>
    <row r="339" spans="1:29" ht="36" x14ac:dyDescent="0.25">
      <c r="A339" s="231">
        <v>336</v>
      </c>
      <c r="B339" s="274" t="s">
        <v>4547</v>
      </c>
      <c r="C339" s="234" t="s">
        <v>4548</v>
      </c>
      <c r="D339" s="273"/>
      <c r="E339" s="231"/>
      <c r="F339" s="231"/>
      <c r="G339" s="231"/>
      <c r="H339" s="231"/>
      <c r="I339" s="231"/>
      <c r="J339" s="231"/>
      <c r="K339" s="220">
        <v>1</v>
      </c>
      <c r="L339" s="222">
        <v>63</v>
      </c>
      <c r="M339" s="231">
        <v>63</v>
      </c>
      <c r="N339" s="231"/>
      <c r="O339" s="231"/>
      <c r="P339" s="231"/>
      <c r="Q339" s="229"/>
      <c r="R339" s="231"/>
      <c r="S339" s="231"/>
      <c r="T339" s="231"/>
      <c r="U339" s="231"/>
      <c r="V339" s="220"/>
      <c r="W339" s="231"/>
      <c r="X339" s="231"/>
      <c r="Y339" s="220"/>
      <c r="Z339" s="220"/>
      <c r="AA339" s="225"/>
      <c r="AB339" s="231" t="s">
        <v>20</v>
      </c>
      <c r="AC339" s="231" t="s">
        <v>3947</v>
      </c>
    </row>
    <row r="340" spans="1:29" ht="36" x14ac:dyDescent="0.25">
      <c r="A340" s="231">
        <v>337</v>
      </c>
      <c r="B340" s="274" t="s">
        <v>4549</v>
      </c>
      <c r="C340" s="234" t="s">
        <v>4550</v>
      </c>
      <c r="D340" s="273"/>
      <c r="E340" s="231"/>
      <c r="F340" s="231"/>
      <c r="G340" s="231"/>
      <c r="H340" s="231"/>
      <c r="I340" s="231"/>
      <c r="J340" s="231"/>
      <c r="K340" s="220">
        <v>1</v>
      </c>
      <c r="L340" s="220">
        <v>315</v>
      </c>
      <c r="M340" s="231">
        <v>315</v>
      </c>
      <c r="N340" s="231"/>
      <c r="O340" s="231"/>
      <c r="P340" s="231"/>
      <c r="Q340" s="229"/>
      <c r="R340" s="231"/>
      <c r="S340" s="231"/>
      <c r="T340" s="231"/>
      <c r="U340" s="231"/>
      <c r="V340" s="220"/>
      <c r="W340" s="231"/>
      <c r="X340" s="231"/>
      <c r="Y340" s="220"/>
      <c r="Z340" s="220"/>
      <c r="AA340" s="225"/>
      <c r="AB340" s="231" t="s">
        <v>20</v>
      </c>
      <c r="AC340" s="231" t="s">
        <v>3947</v>
      </c>
    </row>
    <row r="341" spans="1:29" ht="24" x14ac:dyDescent="0.25">
      <c r="A341" s="231">
        <v>338</v>
      </c>
      <c r="B341" s="274" t="s">
        <v>4551</v>
      </c>
      <c r="C341" s="234" t="s">
        <v>4552</v>
      </c>
      <c r="D341" s="273"/>
      <c r="E341" s="231"/>
      <c r="F341" s="231"/>
      <c r="G341" s="231"/>
      <c r="H341" s="231"/>
      <c r="I341" s="231"/>
      <c r="J341" s="231"/>
      <c r="K341" s="220">
        <v>1</v>
      </c>
      <c r="L341" s="220">
        <v>250</v>
      </c>
      <c r="M341" s="231">
        <v>250</v>
      </c>
      <c r="N341" s="231"/>
      <c r="O341" s="231"/>
      <c r="P341" s="231"/>
      <c r="Q341" s="229"/>
      <c r="R341" s="231"/>
      <c r="S341" s="231"/>
      <c r="T341" s="231"/>
      <c r="U341" s="231"/>
      <c r="V341" s="220"/>
      <c r="W341" s="231"/>
      <c r="X341" s="231" t="s">
        <v>60</v>
      </c>
      <c r="Y341" s="220">
        <v>1</v>
      </c>
      <c r="Z341" s="220">
        <v>200</v>
      </c>
      <c r="AA341" s="225">
        <f t="shared" si="6"/>
        <v>200</v>
      </c>
      <c r="AB341" s="231" t="s">
        <v>20</v>
      </c>
      <c r="AC341" s="231" t="s">
        <v>3947</v>
      </c>
    </row>
    <row r="342" spans="1:29" ht="24" x14ac:dyDescent="0.25">
      <c r="A342" s="231">
        <v>339</v>
      </c>
      <c r="B342" s="274" t="s">
        <v>4553</v>
      </c>
      <c r="C342" s="234" t="s">
        <v>4554</v>
      </c>
      <c r="D342" s="273"/>
      <c r="E342" s="231"/>
      <c r="F342" s="231"/>
      <c r="G342" s="231"/>
      <c r="H342" s="231"/>
      <c r="I342" s="231"/>
      <c r="J342" s="231"/>
      <c r="K342" s="220">
        <v>1</v>
      </c>
      <c r="L342" s="220">
        <v>250</v>
      </c>
      <c r="M342" s="231">
        <v>250</v>
      </c>
      <c r="N342" s="231"/>
      <c r="O342" s="231"/>
      <c r="P342" s="231"/>
      <c r="Q342" s="229"/>
      <c r="R342" s="231"/>
      <c r="S342" s="231"/>
      <c r="T342" s="231"/>
      <c r="U342" s="231"/>
      <c r="V342" s="220"/>
      <c r="W342" s="231"/>
      <c r="X342" s="231"/>
      <c r="Y342" s="220"/>
      <c r="Z342" s="220"/>
      <c r="AA342" s="225"/>
      <c r="AB342" s="231" t="s">
        <v>20</v>
      </c>
      <c r="AC342" s="231" t="s">
        <v>3947</v>
      </c>
    </row>
    <row r="343" spans="1:29" ht="36" x14ac:dyDescent="0.25">
      <c r="A343" s="231">
        <v>340</v>
      </c>
      <c r="B343" s="274" t="s">
        <v>4555</v>
      </c>
      <c r="C343" s="234" t="s">
        <v>4556</v>
      </c>
      <c r="D343" s="273"/>
      <c r="E343" s="231"/>
      <c r="F343" s="231"/>
      <c r="G343" s="231"/>
      <c r="H343" s="231"/>
      <c r="I343" s="231"/>
      <c r="J343" s="231"/>
      <c r="K343" s="220">
        <v>1</v>
      </c>
      <c r="L343" s="220">
        <v>250</v>
      </c>
      <c r="M343" s="231">
        <v>250</v>
      </c>
      <c r="N343" s="231"/>
      <c r="O343" s="231"/>
      <c r="P343" s="231"/>
      <c r="Q343" s="229"/>
      <c r="R343" s="231"/>
      <c r="S343" s="231"/>
      <c r="T343" s="231"/>
      <c r="U343" s="231"/>
      <c r="V343" s="220"/>
      <c r="W343" s="231"/>
      <c r="X343" s="231" t="s">
        <v>60</v>
      </c>
      <c r="Y343" s="220">
        <v>2</v>
      </c>
      <c r="Z343" s="220">
        <v>82.5</v>
      </c>
      <c r="AA343" s="225">
        <f t="shared" si="6"/>
        <v>165</v>
      </c>
      <c r="AB343" s="231" t="s">
        <v>20</v>
      </c>
      <c r="AC343" s="231" t="s">
        <v>3947</v>
      </c>
    </row>
    <row r="344" spans="1:29" ht="36" x14ac:dyDescent="0.25">
      <c r="A344" s="231">
        <v>341</v>
      </c>
      <c r="B344" s="274" t="s">
        <v>4557</v>
      </c>
      <c r="C344" s="234" t="s">
        <v>4558</v>
      </c>
      <c r="D344" s="273"/>
      <c r="E344" s="231"/>
      <c r="F344" s="231"/>
      <c r="G344" s="231"/>
      <c r="H344" s="231"/>
      <c r="I344" s="231"/>
      <c r="J344" s="231"/>
      <c r="K344" s="220">
        <v>1</v>
      </c>
      <c r="L344" s="220">
        <v>250</v>
      </c>
      <c r="M344" s="231">
        <v>250</v>
      </c>
      <c r="N344" s="231"/>
      <c r="O344" s="231"/>
      <c r="P344" s="231"/>
      <c r="Q344" s="229"/>
      <c r="R344" s="231"/>
      <c r="S344" s="231"/>
      <c r="T344" s="231"/>
      <c r="U344" s="231"/>
      <c r="V344" s="220"/>
      <c r="W344" s="231"/>
      <c r="X344" s="231"/>
      <c r="Y344" s="220"/>
      <c r="Z344" s="220"/>
      <c r="AA344" s="225"/>
      <c r="AB344" s="231" t="s">
        <v>20</v>
      </c>
      <c r="AC344" s="231" t="s">
        <v>3947</v>
      </c>
    </row>
    <row r="345" spans="1:29" ht="48" x14ac:dyDescent="0.25">
      <c r="A345" s="231">
        <v>342</v>
      </c>
      <c r="B345" s="274" t="s">
        <v>4559</v>
      </c>
      <c r="C345" s="234" t="s">
        <v>4560</v>
      </c>
      <c r="D345" s="273"/>
      <c r="E345" s="231"/>
      <c r="F345" s="231"/>
      <c r="G345" s="231"/>
      <c r="H345" s="231"/>
      <c r="I345" s="231"/>
      <c r="J345" s="231"/>
      <c r="K345" s="220">
        <v>1</v>
      </c>
      <c r="L345" s="220">
        <v>250</v>
      </c>
      <c r="M345" s="231">
        <v>250</v>
      </c>
      <c r="N345" s="231"/>
      <c r="O345" s="231"/>
      <c r="P345" s="231"/>
      <c r="Q345" s="229"/>
      <c r="R345" s="231"/>
      <c r="S345" s="231"/>
      <c r="T345" s="231"/>
      <c r="U345" s="231"/>
      <c r="V345" s="220"/>
      <c r="W345" s="231"/>
      <c r="X345" s="231"/>
      <c r="Y345" s="220"/>
      <c r="Z345" s="220"/>
      <c r="AA345" s="225"/>
      <c r="AB345" s="231" t="s">
        <v>20</v>
      </c>
      <c r="AC345" s="231" t="s">
        <v>3947</v>
      </c>
    </row>
    <row r="346" spans="1:29" ht="24" x14ac:dyDescent="0.25">
      <c r="A346" s="231">
        <v>343</v>
      </c>
      <c r="B346" s="274" t="s">
        <v>4561</v>
      </c>
      <c r="C346" s="234" t="s">
        <v>4562</v>
      </c>
      <c r="D346" s="273"/>
      <c r="E346" s="231"/>
      <c r="F346" s="231"/>
      <c r="G346" s="231"/>
      <c r="H346" s="231"/>
      <c r="I346" s="231"/>
      <c r="J346" s="231"/>
      <c r="K346" s="220">
        <v>1</v>
      </c>
      <c r="L346" s="220">
        <v>250</v>
      </c>
      <c r="M346" s="231">
        <v>250</v>
      </c>
      <c r="N346" s="231"/>
      <c r="O346" s="231"/>
      <c r="P346" s="231"/>
      <c r="Q346" s="229"/>
      <c r="R346" s="231"/>
      <c r="S346" s="231"/>
      <c r="T346" s="231"/>
      <c r="U346" s="231"/>
      <c r="V346" s="220"/>
      <c r="W346" s="231"/>
      <c r="X346" s="231"/>
      <c r="Y346" s="220"/>
      <c r="Z346" s="220"/>
      <c r="AA346" s="225"/>
      <c r="AB346" s="231" t="s">
        <v>20</v>
      </c>
      <c r="AC346" s="231" t="s">
        <v>3947</v>
      </c>
    </row>
    <row r="347" spans="1:29" ht="36" x14ac:dyDescent="0.25">
      <c r="A347" s="231">
        <v>344</v>
      </c>
      <c r="B347" s="274" t="s">
        <v>4563</v>
      </c>
      <c r="C347" s="234" t="s">
        <v>4564</v>
      </c>
      <c r="D347" s="273"/>
      <c r="E347" s="231"/>
      <c r="F347" s="231"/>
      <c r="G347" s="231"/>
      <c r="H347" s="231"/>
      <c r="I347" s="231"/>
      <c r="J347" s="231"/>
      <c r="K347" s="220">
        <v>1</v>
      </c>
      <c r="L347" s="220">
        <v>100</v>
      </c>
      <c r="M347" s="231">
        <v>100</v>
      </c>
      <c r="N347" s="231"/>
      <c r="O347" s="231"/>
      <c r="P347" s="231"/>
      <c r="Q347" s="229"/>
      <c r="R347" s="231"/>
      <c r="S347" s="231"/>
      <c r="T347" s="231"/>
      <c r="U347" s="231"/>
      <c r="V347" s="220"/>
      <c r="W347" s="231"/>
      <c r="X347" s="231"/>
      <c r="Y347" s="220"/>
      <c r="Z347" s="220"/>
      <c r="AA347" s="225"/>
      <c r="AB347" s="231" t="s">
        <v>20</v>
      </c>
      <c r="AC347" s="231" t="s">
        <v>3947</v>
      </c>
    </row>
    <row r="348" spans="1:29" ht="48" x14ac:dyDescent="0.25">
      <c r="A348" s="231">
        <v>345</v>
      </c>
      <c r="B348" s="274" t="s">
        <v>4565</v>
      </c>
      <c r="C348" s="234" t="s">
        <v>4566</v>
      </c>
      <c r="D348" s="273"/>
      <c r="E348" s="231"/>
      <c r="F348" s="231"/>
      <c r="G348" s="231"/>
      <c r="H348" s="231"/>
      <c r="I348" s="231"/>
      <c r="J348" s="231"/>
      <c r="K348" s="220">
        <v>1</v>
      </c>
      <c r="L348" s="231">
        <v>250</v>
      </c>
      <c r="M348" s="231">
        <v>250</v>
      </c>
      <c r="N348" s="231"/>
      <c r="O348" s="231"/>
      <c r="P348" s="231"/>
      <c r="Q348" s="229"/>
      <c r="R348" s="231"/>
      <c r="S348" s="231"/>
      <c r="T348" s="231"/>
      <c r="U348" s="231"/>
      <c r="V348" s="220">
        <v>1</v>
      </c>
      <c r="W348" s="231"/>
      <c r="X348" s="231"/>
      <c r="Y348" s="220"/>
      <c r="Z348" s="220"/>
      <c r="AA348" s="225"/>
      <c r="AB348" s="231" t="s">
        <v>20</v>
      </c>
      <c r="AC348" s="231" t="s">
        <v>3947</v>
      </c>
    </row>
    <row r="349" spans="1:29" ht="36" x14ac:dyDescent="0.25">
      <c r="A349" s="231">
        <v>346</v>
      </c>
      <c r="B349" s="274" t="s">
        <v>4567</v>
      </c>
      <c r="C349" s="234" t="s">
        <v>4568</v>
      </c>
      <c r="D349" s="273"/>
      <c r="E349" s="231"/>
      <c r="F349" s="231"/>
      <c r="G349" s="231"/>
      <c r="H349" s="231"/>
      <c r="I349" s="231"/>
      <c r="J349" s="231"/>
      <c r="K349" s="220">
        <v>1</v>
      </c>
      <c r="L349" s="220">
        <v>100</v>
      </c>
      <c r="M349" s="231">
        <v>100</v>
      </c>
      <c r="N349" s="231"/>
      <c r="O349" s="231"/>
      <c r="P349" s="231"/>
      <c r="Q349" s="229"/>
      <c r="R349" s="231"/>
      <c r="S349" s="231"/>
      <c r="T349" s="231"/>
      <c r="U349" s="231"/>
      <c r="V349" s="220"/>
      <c r="W349" s="231"/>
      <c r="X349" s="231" t="s">
        <v>60</v>
      </c>
      <c r="Y349" s="220">
        <v>1</v>
      </c>
      <c r="Z349" s="220">
        <v>62.5</v>
      </c>
      <c r="AA349" s="225">
        <f t="shared" si="6"/>
        <v>62.5</v>
      </c>
      <c r="AB349" s="231" t="s">
        <v>20</v>
      </c>
      <c r="AC349" s="231" t="s">
        <v>3947</v>
      </c>
    </row>
    <row r="350" spans="1:29" ht="36" x14ac:dyDescent="0.25">
      <c r="A350" s="231">
        <v>347</v>
      </c>
      <c r="B350" s="274" t="s">
        <v>4569</v>
      </c>
      <c r="C350" s="234" t="s">
        <v>4570</v>
      </c>
      <c r="D350" s="273"/>
      <c r="E350" s="231"/>
      <c r="F350" s="231"/>
      <c r="G350" s="231"/>
      <c r="H350" s="231"/>
      <c r="I350" s="231"/>
      <c r="J350" s="231"/>
      <c r="K350" s="220">
        <v>1</v>
      </c>
      <c r="L350" s="220">
        <v>160</v>
      </c>
      <c r="M350" s="231">
        <v>160</v>
      </c>
      <c r="N350" s="231"/>
      <c r="O350" s="231"/>
      <c r="P350" s="231"/>
      <c r="Q350" s="229"/>
      <c r="R350" s="231"/>
      <c r="S350" s="231"/>
      <c r="T350" s="231"/>
      <c r="U350" s="231"/>
      <c r="V350" s="220"/>
      <c r="W350" s="231"/>
      <c r="X350" s="231"/>
      <c r="Y350" s="220"/>
      <c r="Z350" s="220"/>
      <c r="AA350" s="225"/>
      <c r="AB350" s="231" t="s">
        <v>20</v>
      </c>
      <c r="AC350" s="231" t="s">
        <v>3947</v>
      </c>
    </row>
    <row r="351" spans="1:29" ht="24" x14ac:dyDescent="0.25">
      <c r="A351" s="231">
        <v>348</v>
      </c>
      <c r="B351" s="274" t="s">
        <v>4571</v>
      </c>
      <c r="C351" s="234" t="s">
        <v>4572</v>
      </c>
      <c r="D351" s="273"/>
      <c r="E351" s="231"/>
      <c r="F351" s="231"/>
      <c r="G351" s="231"/>
      <c r="H351" s="231"/>
      <c r="I351" s="231"/>
      <c r="J351" s="231"/>
      <c r="K351" s="220">
        <v>1</v>
      </c>
      <c r="L351" s="220">
        <v>100</v>
      </c>
      <c r="M351" s="231">
        <v>100</v>
      </c>
      <c r="N351" s="231"/>
      <c r="O351" s="231"/>
      <c r="P351" s="231"/>
      <c r="Q351" s="229"/>
      <c r="R351" s="231"/>
      <c r="S351" s="231"/>
      <c r="T351" s="231"/>
      <c r="U351" s="231"/>
      <c r="V351" s="220"/>
      <c r="W351" s="231"/>
      <c r="X351" s="231"/>
      <c r="Y351" s="220"/>
      <c r="Z351" s="220"/>
      <c r="AA351" s="225"/>
      <c r="AB351" s="231" t="s">
        <v>20</v>
      </c>
      <c r="AC351" s="231" t="s">
        <v>3947</v>
      </c>
    </row>
    <row r="352" spans="1:29" ht="24" x14ac:dyDescent="0.25">
      <c r="A352" s="231">
        <v>349</v>
      </c>
      <c r="B352" s="274" t="s">
        <v>4573</v>
      </c>
      <c r="C352" s="234" t="s">
        <v>4574</v>
      </c>
      <c r="D352" s="273"/>
      <c r="E352" s="231"/>
      <c r="F352" s="231"/>
      <c r="G352" s="231"/>
      <c r="H352" s="231"/>
      <c r="I352" s="231"/>
      <c r="J352" s="231"/>
      <c r="K352" s="220">
        <v>1</v>
      </c>
      <c r="L352" s="220">
        <v>160</v>
      </c>
      <c r="M352" s="231">
        <v>160</v>
      </c>
      <c r="N352" s="231"/>
      <c r="O352" s="231"/>
      <c r="P352" s="231"/>
      <c r="Q352" s="229"/>
      <c r="R352" s="231"/>
      <c r="S352" s="231"/>
      <c r="T352" s="231"/>
      <c r="U352" s="231"/>
      <c r="V352" s="220"/>
      <c r="W352" s="231"/>
      <c r="X352" s="231"/>
      <c r="Y352" s="220"/>
      <c r="Z352" s="220"/>
      <c r="AA352" s="225"/>
      <c r="AB352" s="231" t="s">
        <v>20</v>
      </c>
      <c r="AC352" s="231" t="s">
        <v>3947</v>
      </c>
    </row>
    <row r="353" spans="1:29" ht="24" x14ac:dyDescent="0.25">
      <c r="A353" s="231">
        <v>350</v>
      </c>
      <c r="B353" s="274" t="s">
        <v>4575</v>
      </c>
      <c r="C353" s="234" t="s">
        <v>4576</v>
      </c>
      <c r="D353" s="273"/>
      <c r="E353" s="231"/>
      <c r="F353" s="231"/>
      <c r="G353" s="231"/>
      <c r="H353" s="231"/>
      <c r="I353" s="231"/>
      <c r="J353" s="231"/>
      <c r="K353" s="220">
        <v>1</v>
      </c>
      <c r="L353" s="220">
        <v>160</v>
      </c>
      <c r="M353" s="231">
        <v>160</v>
      </c>
      <c r="N353" s="231"/>
      <c r="O353" s="231"/>
      <c r="P353" s="231"/>
      <c r="Q353" s="229"/>
      <c r="R353" s="231"/>
      <c r="S353" s="231"/>
      <c r="T353" s="231"/>
      <c r="U353" s="231"/>
      <c r="V353" s="220"/>
      <c r="W353" s="231"/>
      <c r="X353" s="231"/>
      <c r="Y353" s="220"/>
      <c r="Z353" s="220"/>
      <c r="AA353" s="225"/>
      <c r="AB353" s="231" t="s">
        <v>20</v>
      </c>
      <c r="AC353" s="231" t="s">
        <v>3947</v>
      </c>
    </row>
    <row r="354" spans="1:29" ht="24" x14ac:dyDescent="0.25">
      <c r="A354" s="231">
        <v>351</v>
      </c>
      <c r="B354" s="274" t="s">
        <v>4577</v>
      </c>
      <c r="C354" s="234" t="s">
        <v>4578</v>
      </c>
      <c r="D354" s="273"/>
      <c r="E354" s="231"/>
      <c r="F354" s="231"/>
      <c r="G354" s="231"/>
      <c r="H354" s="231"/>
      <c r="I354" s="231"/>
      <c r="J354" s="231"/>
      <c r="K354" s="220">
        <v>1</v>
      </c>
      <c r="L354" s="220">
        <v>100</v>
      </c>
      <c r="M354" s="231">
        <v>100</v>
      </c>
      <c r="N354" s="231"/>
      <c r="O354" s="231"/>
      <c r="P354" s="231"/>
      <c r="Q354" s="229"/>
      <c r="R354" s="231"/>
      <c r="S354" s="231"/>
      <c r="T354" s="231"/>
      <c r="U354" s="231"/>
      <c r="V354" s="220"/>
      <c r="W354" s="231"/>
      <c r="X354" s="231"/>
      <c r="Y354" s="220"/>
      <c r="Z354" s="220"/>
      <c r="AA354" s="225"/>
      <c r="AB354" s="231" t="s">
        <v>20</v>
      </c>
      <c r="AC354" s="231" t="s">
        <v>3947</v>
      </c>
    </row>
    <row r="355" spans="1:29" ht="36" x14ac:dyDescent="0.25">
      <c r="A355" s="231">
        <v>352</v>
      </c>
      <c r="B355" s="274" t="s">
        <v>4579</v>
      </c>
      <c r="C355" s="234" t="s">
        <v>4580</v>
      </c>
      <c r="D355" s="273"/>
      <c r="E355" s="231"/>
      <c r="F355" s="231"/>
      <c r="G355" s="231"/>
      <c r="H355" s="231"/>
      <c r="I355" s="231"/>
      <c r="J355" s="231"/>
      <c r="K355" s="220">
        <v>1</v>
      </c>
      <c r="L355" s="220">
        <v>315</v>
      </c>
      <c r="M355" s="231">
        <v>315</v>
      </c>
      <c r="N355" s="231"/>
      <c r="O355" s="231"/>
      <c r="P355" s="231"/>
      <c r="Q355" s="229"/>
      <c r="R355" s="231"/>
      <c r="S355" s="231"/>
      <c r="T355" s="231"/>
      <c r="U355" s="231"/>
      <c r="V355" s="220"/>
      <c r="W355" s="231"/>
      <c r="X355" s="231" t="s">
        <v>60</v>
      </c>
      <c r="Y355" s="220">
        <v>1</v>
      </c>
      <c r="Z355" s="220">
        <v>180</v>
      </c>
      <c r="AA355" s="225">
        <f t="shared" si="6"/>
        <v>180</v>
      </c>
      <c r="AB355" s="231" t="s">
        <v>20</v>
      </c>
      <c r="AC355" s="231" t="s">
        <v>3947</v>
      </c>
    </row>
    <row r="356" spans="1:29" ht="24" x14ac:dyDescent="0.25">
      <c r="A356" s="231">
        <v>353</v>
      </c>
      <c r="B356" s="274" t="s">
        <v>4581</v>
      </c>
      <c r="C356" s="234" t="s">
        <v>4582</v>
      </c>
      <c r="D356" s="273"/>
      <c r="E356" s="231"/>
      <c r="F356" s="231"/>
      <c r="G356" s="231"/>
      <c r="H356" s="231"/>
      <c r="I356" s="231"/>
      <c r="J356" s="231"/>
      <c r="K356" s="220">
        <v>1</v>
      </c>
      <c r="L356" s="220">
        <v>250</v>
      </c>
      <c r="M356" s="231">
        <v>250</v>
      </c>
      <c r="N356" s="231"/>
      <c r="O356" s="231"/>
      <c r="P356" s="231"/>
      <c r="Q356" s="229"/>
      <c r="R356" s="231"/>
      <c r="S356" s="231"/>
      <c r="T356" s="231"/>
      <c r="U356" s="231"/>
      <c r="V356" s="220"/>
      <c r="W356" s="231"/>
      <c r="X356" s="231" t="s">
        <v>60</v>
      </c>
      <c r="Y356" s="220">
        <v>1</v>
      </c>
      <c r="Z356" s="220">
        <v>50</v>
      </c>
      <c r="AA356" s="225">
        <f t="shared" si="6"/>
        <v>50</v>
      </c>
      <c r="AB356" s="231" t="s">
        <v>20</v>
      </c>
      <c r="AC356" s="231" t="s">
        <v>3947</v>
      </c>
    </row>
    <row r="357" spans="1:29" ht="36" x14ac:dyDescent="0.25">
      <c r="A357" s="231">
        <v>354</v>
      </c>
      <c r="B357" s="274" t="s">
        <v>4583</v>
      </c>
      <c r="C357" s="234" t="s">
        <v>4584</v>
      </c>
      <c r="D357" s="273"/>
      <c r="E357" s="231"/>
      <c r="F357" s="231"/>
      <c r="G357" s="231"/>
      <c r="H357" s="231"/>
      <c r="I357" s="231"/>
      <c r="J357" s="231"/>
      <c r="K357" s="220">
        <v>1</v>
      </c>
      <c r="L357" s="220">
        <v>63</v>
      </c>
      <c r="M357" s="231">
        <v>63</v>
      </c>
      <c r="N357" s="231"/>
      <c r="O357" s="231"/>
      <c r="P357" s="231"/>
      <c r="Q357" s="229"/>
      <c r="R357" s="231"/>
      <c r="S357" s="231"/>
      <c r="T357" s="231"/>
      <c r="U357" s="231"/>
      <c r="V357" s="220"/>
      <c r="W357" s="231"/>
      <c r="X357" s="231"/>
      <c r="Y357" s="220"/>
      <c r="Z357" s="220"/>
      <c r="AA357" s="225"/>
      <c r="AB357" s="231" t="s">
        <v>20</v>
      </c>
      <c r="AC357" s="231" t="s">
        <v>3947</v>
      </c>
    </row>
    <row r="358" spans="1:29" ht="24" x14ac:dyDescent="0.25">
      <c r="A358" s="231">
        <v>355</v>
      </c>
      <c r="B358" s="274" t="s">
        <v>4585</v>
      </c>
      <c r="C358" s="234" t="s">
        <v>4586</v>
      </c>
      <c r="D358" s="273"/>
      <c r="E358" s="231"/>
      <c r="F358" s="231"/>
      <c r="G358" s="231"/>
      <c r="H358" s="231"/>
      <c r="I358" s="231"/>
      <c r="J358" s="231"/>
      <c r="K358" s="220">
        <v>1</v>
      </c>
      <c r="L358" s="220">
        <v>160</v>
      </c>
      <c r="M358" s="231">
        <v>160</v>
      </c>
      <c r="N358" s="231"/>
      <c r="O358" s="231"/>
      <c r="P358" s="231"/>
      <c r="Q358" s="229"/>
      <c r="R358" s="231"/>
      <c r="S358" s="231"/>
      <c r="T358" s="231"/>
      <c r="U358" s="231"/>
      <c r="V358" s="220"/>
      <c r="W358" s="231"/>
      <c r="X358" s="231"/>
      <c r="Y358" s="220"/>
      <c r="Z358" s="220"/>
      <c r="AA358" s="225"/>
      <c r="AB358" s="231" t="s">
        <v>20</v>
      </c>
      <c r="AC358" s="231" t="s">
        <v>3947</v>
      </c>
    </row>
    <row r="359" spans="1:29" ht="48" x14ac:dyDescent="0.25">
      <c r="A359" s="231">
        <v>356</v>
      </c>
      <c r="B359" s="274" t="s">
        <v>4587</v>
      </c>
      <c r="C359" s="234" t="s">
        <v>4588</v>
      </c>
      <c r="D359" s="273"/>
      <c r="E359" s="231"/>
      <c r="F359" s="231"/>
      <c r="G359" s="231"/>
      <c r="H359" s="231"/>
      <c r="I359" s="231"/>
      <c r="J359" s="231"/>
      <c r="K359" s="220">
        <v>1</v>
      </c>
      <c r="L359" s="220">
        <v>100</v>
      </c>
      <c r="M359" s="231">
        <v>100</v>
      </c>
      <c r="N359" s="231"/>
      <c r="O359" s="231"/>
      <c r="P359" s="231"/>
      <c r="Q359" s="229"/>
      <c r="R359" s="231"/>
      <c r="S359" s="231"/>
      <c r="T359" s="231"/>
      <c r="U359" s="231"/>
      <c r="V359" s="220"/>
      <c r="W359" s="231"/>
      <c r="X359" s="231"/>
      <c r="Y359" s="220"/>
      <c r="Z359" s="220"/>
      <c r="AA359" s="225"/>
      <c r="AB359" s="231" t="s">
        <v>20</v>
      </c>
      <c r="AC359" s="231" t="s">
        <v>3947</v>
      </c>
    </row>
    <row r="360" spans="1:29" ht="24" x14ac:dyDescent="0.25">
      <c r="A360" s="231">
        <v>357</v>
      </c>
      <c r="B360" s="274" t="s">
        <v>4589</v>
      </c>
      <c r="C360" s="234" t="s">
        <v>4590</v>
      </c>
      <c r="D360" s="273"/>
      <c r="E360" s="231"/>
      <c r="F360" s="231"/>
      <c r="G360" s="231"/>
      <c r="H360" s="231"/>
      <c r="I360" s="231"/>
      <c r="J360" s="231"/>
      <c r="K360" s="220">
        <v>1</v>
      </c>
      <c r="L360" s="220">
        <v>250</v>
      </c>
      <c r="M360" s="231">
        <v>250</v>
      </c>
      <c r="N360" s="231"/>
      <c r="O360" s="231"/>
      <c r="P360" s="231"/>
      <c r="Q360" s="229"/>
      <c r="R360" s="231"/>
      <c r="S360" s="231"/>
      <c r="T360" s="231"/>
      <c r="U360" s="231"/>
      <c r="V360" s="220">
        <v>1</v>
      </c>
      <c r="W360" s="231"/>
      <c r="X360" s="231"/>
      <c r="Y360" s="220"/>
      <c r="Z360" s="220"/>
      <c r="AA360" s="225"/>
      <c r="AB360" s="231" t="s">
        <v>20</v>
      </c>
      <c r="AC360" s="231" t="s">
        <v>3947</v>
      </c>
    </row>
    <row r="361" spans="1:29" ht="36" x14ac:dyDescent="0.25">
      <c r="A361" s="231">
        <v>358</v>
      </c>
      <c r="B361" s="274" t="s">
        <v>4591</v>
      </c>
      <c r="C361" s="234" t="s">
        <v>4592</v>
      </c>
      <c r="D361" s="273"/>
      <c r="E361" s="231"/>
      <c r="F361" s="231"/>
      <c r="G361" s="231"/>
      <c r="H361" s="231"/>
      <c r="I361" s="231"/>
      <c r="J361" s="231"/>
      <c r="K361" s="222">
        <v>1</v>
      </c>
      <c r="L361" s="222">
        <v>250</v>
      </c>
      <c r="M361" s="231">
        <v>250</v>
      </c>
      <c r="N361" s="231"/>
      <c r="O361" s="231"/>
      <c r="P361" s="231"/>
      <c r="Q361" s="229"/>
      <c r="R361" s="231"/>
      <c r="S361" s="231"/>
      <c r="T361" s="231"/>
      <c r="U361" s="231"/>
      <c r="V361" s="220"/>
      <c r="W361" s="231"/>
      <c r="X361" s="231" t="s">
        <v>60</v>
      </c>
      <c r="Y361" s="220">
        <v>1</v>
      </c>
      <c r="Z361" s="220">
        <v>125</v>
      </c>
      <c r="AA361" s="225">
        <f t="shared" si="6"/>
        <v>125</v>
      </c>
      <c r="AB361" s="231" t="s">
        <v>20</v>
      </c>
      <c r="AC361" s="231" t="s">
        <v>3947</v>
      </c>
    </row>
    <row r="362" spans="1:29" ht="24" x14ac:dyDescent="0.25">
      <c r="A362" s="231">
        <v>359</v>
      </c>
      <c r="B362" s="274" t="s">
        <v>4593</v>
      </c>
      <c r="C362" s="234" t="s">
        <v>4594</v>
      </c>
      <c r="D362" s="273"/>
      <c r="E362" s="231"/>
      <c r="F362" s="231"/>
      <c r="G362" s="231"/>
      <c r="H362" s="231"/>
      <c r="I362" s="231"/>
      <c r="J362" s="231"/>
      <c r="K362" s="277">
        <v>1</v>
      </c>
      <c r="L362" s="222">
        <v>160</v>
      </c>
      <c r="M362" s="231">
        <v>160</v>
      </c>
      <c r="N362" s="231"/>
      <c r="O362" s="231"/>
      <c r="P362" s="231"/>
      <c r="Q362" s="229"/>
      <c r="R362" s="231"/>
      <c r="S362" s="231"/>
      <c r="T362" s="231"/>
      <c r="U362" s="231"/>
      <c r="V362" s="220"/>
      <c r="W362" s="231"/>
      <c r="X362" s="231"/>
      <c r="Y362" s="220"/>
      <c r="Z362" s="220"/>
      <c r="AA362" s="225"/>
      <c r="AB362" s="231" t="s">
        <v>20</v>
      </c>
      <c r="AC362" s="231" t="s">
        <v>3947</v>
      </c>
    </row>
    <row r="363" spans="1:29" ht="36" x14ac:dyDescent="0.25">
      <c r="A363" s="231">
        <v>360</v>
      </c>
      <c r="B363" s="274" t="s">
        <v>4595</v>
      </c>
      <c r="C363" s="234" t="s">
        <v>4596</v>
      </c>
      <c r="D363" s="273"/>
      <c r="E363" s="231"/>
      <c r="F363" s="231"/>
      <c r="G363" s="231"/>
      <c r="H363" s="231"/>
      <c r="I363" s="231"/>
      <c r="J363" s="231"/>
      <c r="K363" s="220">
        <v>1</v>
      </c>
      <c r="L363" s="220">
        <v>100</v>
      </c>
      <c r="M363" s="231">
        <v>100</v>
      </c>
      <c r="N363" s="231"/>
      <c r="O363" s="231"/>
      <c r="P363" s="231"/>
      <c r="Q363" s="229"/>
      <c r="R363" s="231"/>
      <c r="S363" s="231"/>
      <c r="T363" s="231"/>
      <c r="U363" s="231"/>
      <c r="V363" s="220"/>
      <c r="W363" s="231"/>
      <c r="X363" s="231"/>
      <c r="Y363" s="220"/>
      <c r="Z363" s="220"/>
      <c r="AA363" s="225"/>
      <c r="AB363" s="231" t="s">
        <v>20</v>
      </c>
      <c r="AC363" s="231" t="s">
        <v>3947</v>
      </c>
    </row>
    <row r="364" spans="1:29" ht="48" x14ac:dyDescent="0.25">
      <c r="A364" s="231">
        <v>361</v>
      </c>
      <c r="B364" s="274" t="s">
        <v>4597</v>
      </c>
      <c r="C364" s="234" t="s">
        <v>4598</v>
      </c>
      <c r="D364" s="273"/>
      <c r="E364" s="231"/>
      <c r="F364" s="231"/>
      <c r="G364" s="231"/>
      <c r="H364" s="231"/>
      <c r="I364" s="231"/>
      <c r="J364" s="231"/>
      <c r="K364" s="220">
        <v>1</v>
      </c>
      <c r="L364" s="220">
        <v>100</v>
      </c>
      <c r="M364" s="231">
        <v>100</v>
      </c>
      <c r="N364" s="231"/>
      <c r="O364" s="231"/>
      <c r="P364" s="231"/>
      <c r="Q364" s="229"/>
      <c r="R364" s="231"/>
      <c r="S364" s="231"/>
      <c r="T364" s="231"/>
      <c r="U364" s="231"/>
      <c r="V364" s="220"/>
      <c r="W364" s="231"/>
      <c r="X364" s="231"/>
      <c r="Y364" s="220"/>
      <c r="Z364" s="220"/>
      <c r="AA364" s="225"/>
      <c r="AB364" s="231" t="s">
        <v>20</v>
      </c>
      <c r="AC364" s="231" t="s">
        <v>3947</v>
      </c>
    </row>
    <row r="365" spans="1:29" ht="48" x14ac:dyDescent="0.25">
      <c r="A365" s="231">
        <v>362</v>
      </c>
      <c r="B365" s="274" t="s">
        <v>4599</v>
      </c>
      <c r="C365" s="234" t="s">
        <v>4600</v>
      </c>
      <c r="D365" s="273"/>
      <c r="E365" s="231"/>
      <c r="F365" s="231"/>
      <c r="G365" s="231"/>
      <c r="H365" s="231"/>
      <c r="I365" s="231"/>
      <c r="J365" s="231"/>
      <c r="K365" s="220">
        <v>1</v>
      </c>
      <c r="L365" s="220">
        <v>160</v>
      </c>
      <c r="M365" s="231">
        <v>160</v>
      </c>
      <c r="N365" s="231"/>
      <c r="O365" s="231"/>
      <c r="P365" s="231"/>
      <c r="Q365" s="229"/>
      <c r="R365" s="231"/>
      <c r="S365" s="231"/>
      <c r="T365" s="231"/>
      <c r="U365" s="231"/>
      <c r="V365" s="220"/>
      <c r="W365" s="231"/>
      <c r="X365" s="231" t="s">
        <v>60</v>
      </c>
      <c r="Y365" s="220">
        <v>1</v>
      </c>
      <c r="Z365" s="220">
        <v>63</v>
      </c>
      <c r="AA365" s="225">
        <f t="shared" si="6"/>
        <v>63</v>
      </c>
      <c r="AB365" s="231" t="s">
        <v>20</v>
      </c>
      <c r="AC365" s="231" t="s">
        <v>3947</v>
      </c>
    </row>
    <row r="366" spans="1:29" ht="24" x14ac:dyDescent="0.25">
      <c r="A366" s="231">
        <v>363</v>
      </c>
      <c r="B366" s="274" t="s">
        <v>4601</v>
      </c>
      <c r="C366" s="234" t="s">
        <v>4602</v>
      </c>
      <c r="D366" s="273"/>
      <c r="E366" s="231"/>
      <c r="F366" s="231"/>
      <c r="G366" s="231"/>
      <c r="H366" s="231"/>
      <c r="I366" s="231"/>
      <c r="J366" s="231"/>
      <c r="K366" s="220">
        <v>1</v>
      </c>
      <c r="L366" s="220">
        <v>250</v>
      </c>
      <c r="M366" s="231">
        <v>250</v>
      </c>
      <c r="N366" s="231"/>
      <c r="O366" s="231"/>
      <c r="P366" s="231"/>
      <c r="Q366" s="229"/>
      <c r="R366" s="231"/>
      <c r="S366" s="231"/>
      <c r="T366" s="231"/>
      <c r="U366" s="231"/>
      <c r="V366" s="220"/>
      <c r="W366" s="231"/>
      <c r="X366" s="231"/>
      <c r="Y366" s="220"/>
      <c r="Z366" s="220"/>
      <c r="AA366" s="225"/>
      <c r="AB366" s="231" t="s">
        <v>20</v>
      </c>
      <c r="AC366" s="231" t="s">
        <v>3947</v>
      </c>
    </row>
    <row r="367" spans="1:29" ht="24" x14ac:dyDescent="0.25">
      <c r="A367" s="231">
        <v>364</v>
      </c>
      <c r="B367" s="274" t="s">
        <v>4603</v>
      </c>
      <c r="C367" s="234" t="s">
        <v>4604</v>
      </c>
      <c r="D367" s="273"/>
      <c r="E367" s="231"/>
      <c r="F367" s="231"/>
      <c r="G367" s="231"/>
      <c r="H367" s="231"/>
      <c r="I367" s="231"/>
      <c r="J367" s="231"/>
      <c r="K367" s="278">
        <v>1</v>
      </c>
      <c r="L367" s="278">
        <v>250</v>
      </c>
      <c r="M367" s="231">
        <v>250</v>
      </c>
      <c r="N367" s="231"/>
      <c r="O367" s="231"/>
      <c r="P367" s="231"/>
      <c r="Q367" s="229"/>
      <c r="R367" s="231"/>
      <c r="S367" s="231"/>
      <c r="T367" s="231"/>
      <c r="U367" s="231"/>
      <c r="V367" s="220"/>
      <c r="W367" s="231"/>
      <c r="X367" s="231"/>
      <c r="Y367" s="220"/>
      <c r="Z367" s="220"/>
      <c r="AA367" s="225"/>
      <c r="AB367" s="231" t="s">
        <v>20</v>
      </c>
      <c r="AC367" s="231" t="s">
        <v>3947</v>
      </c>
    </row>
    <row r="368" spans="1:29" ht="24" x14ac:dyDescent="0.25">
      <c r="A368" s="231">
        <v>365</v>
      </c>
      <c r="B368" s="274" t="s">
        <v>4605</v>
      </c>
      <c r="C368" s="234" t="s">
        <v>4606</v>
      </c>
      <c r="D368" s="273"/>
      <c r="E368" s="231"/>
      <c r="F368" s="231"/>
      <c r="G368" s="231"/>
      <c r="H368" s="231"/>
      <c r="I368" s="231"/>
      <c r="J368" s="231"/>
      <c r="K368" s="278">
        <v>1</v>
      </c>
      <c r="L368" s="278">
        <v>250</v>
      </c>
      <c r="M368" s="231">
        <v>250</v>
      </c>
      <c r="N368" s="231"/>
      <c r="O368" s="231"/>
      <c r="P368" s="231"/>
      <c r="Q368" s="229"/>
      <c r="R368" s="231"/>
      <c r="S368" s="231"/>
      <c r="T368" s="231"/>
      <c r="U368" s="231"/>
      <c r="V368" s="220"/>
      <c r="W368" s="231"/>
      <c r="X368" s="231" t="s">
        <v>60</v>
      </c>
      <c r="Y368" s="220">
        <v>1</v>
      </c>
      <c r="Z368" s="220">
        <v>100</v>
      </c>
      <c r="AA368" s="225">
        <f t="shared" si="6"/>
        <v>100</v>
      </c>
      <c r="AB368" s="231" t="s">
        <v>20</v>
      </c>
      <c r="AC368" s="231" t="s">
        <v>3947</v>
      </c>
    </row>
    <row r="369" spans="1:29" ht="36" x14ac:dyDescent="0.25">
      <c r="A369" s="231">
        <v>366</v>
      </c>
      <c r="B369" s="274" t="s">
        <v>4607</v>
      </c>
      <c r="C369" s="234" t="s">
        <v>4608</v>
      </c>
      <c r="D369" s="273"/>
      <c r="E369" s="231"/>
      <c r="F369" s="231"/>
      <c r="G369" s="231"/>
      <c r="H369" s="231"/>
      <c r="I369" s="231"/>
      <c r="J369" s="231"/>
      <c r="K369" s="278">
        <v>1</v>
      </c>
      <c r="L369" s="278">
        <v>250</v>
      </c>
      <c r="M369" s="231">
        <v>250</v>
      </c>
      <c r="N369" s="231"/>
      <c r="O369" s="231"/>
      <c r="P369" s="231"/>
      <c r="Q369" s="229"/>
      <c r="R369" s="231"/>
      <c r="S369" s="231"/>
      <c r="T369" s="231"/>
      <c r="U369" s="231"/>
      <c r="V369" s="220"/>
      <c r="W369" s="231"/>
      <c r="X369" s="231"/>
      <c r="Y369" s="220"/>
      <c r="Z369" s="220"/>
      <c r="AA369" s="225"/>
      <c r="AB369" s="231" t="s">
        <v>20</v>
      </c>
      <c r="AC369" s="231" t="s">
        <v>3947</v>
      </c>
    </row>
    <row r="370" spans="1:29" ht="48" x14ac:dyDescent="0.25">
      <c r="A370" s="231">
        <v>367</v>
      </c>
      <c r="B370" s="274" t="s">
        <v>4609</v>
      </c>
      <c r="C370" s="234" t="s">
        <v>4610</v>
      </c>
      <c r="D370" s="273"/>
      <c r="E370" s="231"/>
      <c r="F370" s="231"/>
      <c r="G370" s="231"/>
      <c r="H370" s="231"/>
      <c r="I370" s="231"/>
      <c r="J370" s="231"/>
      <c r="K370" s="220">
        <v>1</v>
      </c>
      <c r="L370" s="220">
        <v>250</v>
      </c>
      <c r="M370" s="231">
        <v>250</v>
      </c>
      <c r="N370" s="231"/>
      <c r="O370" s="231"/>
      <c r="P370" s="231"/>
      <c r="Q370" s="229"/>
      <c r="R370" s="231"/>
      <c r="S370" s="231"/>
      <c r="T370" s="231"/>
      <c r="U370" s="231"/>
      <c r="V370" s="220"/>
      <c r="W370" s="231"/>
      <c r="X370" s="231"/>
      <c r="Y370" s="220"/>
      <c r="Z370" s="220"/>
      <c r="AA370" s="225"/>
      <c r="AB370" s="231" t="s">
        <v>20</v>
      </c>
      <c r="AC370" s="231" t="s">
        <v>3947</v>
      </c>
    </row>
    <row r="371" spans="1:29" ht="24" x14ac:dyDescent="0.25">
      <c r="A371" s="231">
        <v>368</v>
      </c>
      <c r="B371" s="274" t="s">
        <v>4611</v>
      </c>
      <c r="C371" s="234" t="s">
        <v>4612</v>
      </c>
      <c r="D371" s="273"/>
      <c r="E371" s="231"/>
      <c r="F371" s="231"/>
      <c r="G371" s="231"/>
      <c r="H371" s="231"/>
      <c r="I371" s="231"/>
      <c r="J371" s="231"/>
      <c r="K371" s="220">
        <v>1</v>
      </c>
      <c r="L371" s="220">
        <v>250</v>
      </c>
      <c r="M371" s="231">
        <v>250</v>
      </c>
      <c r="N371" s="231"/>
      <c r="O371" s="231"/>
      <c r="P371" s="231"/>
      <c r="Q371" s="229"/>
      <c r="R371" s="231"/>
      <c r="S371" s="231"/>
      <c r="T371" s="231"/>
      <c r="U371" s="231"/>
      <c r="V371" s="220"/>
      <c r="W371" s="231"/>
      <c r="X371" s="231" t="s">
        <v>60</v>
      </c>
      <c r="Y371" s="220">
        <v>1</v>
      </c>
      <c r="Z371" s="220">
        <v>200</v>
      </c>
      <c r="AA371" s="225">
        <f t="shared" si="6"/>
        <v>200</v>
      </c>
      <c r="AB371" s="231" t="s">
        <v>20</v>
      </c>
      <c r="AC371" s="231" t="s">
        <v>3947</v>
      </c>
    </row>
    <row r="372" spans="1:29" ht="24" x14ac:dyDescent="0.25">
      <c r="A372" s="231">
        <v>369</v>
      </c>
      <c r="B372" s="274" t="s">
        <v>4613</v>
      </c>
      <c r="C372" s="234" t="s">
        <v>4614</v>
      </c>
      <c r="D372" s="273"/>
      <c r="E372" s="231"/>
      <c r="F372" s="231"/>
      <c r="G372" s="231"/>
      <c r="H372" s="231"/>
      <c r="I372" s="231"/>
      <c r="J372" s="231"/>
      <c r="K372" s="220">
        <v>1</v>
      </c>
      <c r="L372" s="220">
        <v>315</v>
      </c>
      <c r="M372" s="231">
        <v>315</v>
      </c>
      <c r="N372" s="231"/>
      <c r="O372" s="231"/>
      <c r="P372" s="231"/>
      <c r="Q372" s="229"/>
      <c r="R372" s="231"/>
      <c r="S372" s="231"/>
      <c r="T372" s="231"/>
      <c r="U372" s="231"/>
      <c r="V372" s="220"/>
      <c r="W372" s="231"/>
      <c r="X372" s="231" t="s">
        <v>60</v>
      </c>
      <c r="Y372" s="220">
        <v>1</v>
      </c>
      <c r="Z372" s="220">
        <v>200</v>
      </c>
      <c r="AA372" s="225">
        <f t="shared" si="6"/>
        <v>200</v>
      </c>
      <c r="AB372" s="231" t="s">
        <v>20</v>
      </c>
      <c r="AC372" s="231" t="s">
        <v>3947</v>
      </c>
    </row>
    <row r="373" spans="1:29" ht="48" x14ac:dyDescent="0.25">
      <c r="A373" s="231">
        <v>370</v>
      </c>
      <c r="B373" s="274" t="s">
        <v>4615</v>
      </c>
      <c r="C373" s="234" t="s">
        <v>4616</v>
      </c>
      <c r="D373" s="273"/>
      <c r="E373" s="231"/>
      <c r="F373" s="231"/>
      <c r="G373" s="231"/>
      <c r="H373" s="231"/>
      <c r="I373" s="231"/>
      <c r="J373" s="231"/>
      <c r="K373" s="220">
        <v>1</v>
      </c>
      <c r="L373" s="220">
        <v>200</v>
      </c>
      <c r="M373" s="231">
        <v>200</v>
      </c>
      <c r="N373" s="231"/>
      <c r="O373" s="231"/>
      <c r="P373" s="231"/>
      <c r="Q373" s="229"/>
      <c r="R373" s="231"/>
      <c r="S373" s="231"/>
      <c r="T373" s="231"/>
      <c r="U373" s="231"/>
      <c r="V373" s="220"/>
      <c r="W373" s="231"/>
      <c r="X373" s="231" t="s">
        <v>60</v>
      </c>
      <c r="Y373" s="220">
        <v>1</v>
      </c>
      <c r="Z373" s="220">
        <v>125</v>
      </c>
      <c r="AA373" s="225">
        <f t="shared" si="6"/>
        <v>125</v>
      </c>
      <c r="AB373" s="231" t="s">
        <v>20</v>
      </c>
      <c r="AC373" s="231" t="s">
        <v>3947</v>
      </c>
    </row>
    <row r="374" spans="1:29" ht="36" x14ac:dyDescent="0.25">
      <c r="A374" s="231">
        <v>371</v>
      </c>
      <c r="B374" s="274" t="s">
        <v>4617</v>
      </c>
      <c r="C374" s="234" t="s">
        <v>4618</v>
      </c>
      <c r="D374" s="273"/>
      <c r="E374" s="231"/>
      <c r="F374" s="231"/>
      <c r="G374" s="231"/>
      <c r="H374" s="231"/>
      <c r="I374" s="231"/>
      <c r="J374" s="231"/>
      <c r="K374" s="220">
        <v>1</v>
      </c>
      <c r="L374" s="220">
        <v>250</v>
      </c>
      <c r="M374" s="231">
        <v>250</v>
      </c>
      <c r="N374" s="231"/>
      <c r="O374" s="231"/>
      <c r="P374" s="231"/>
      <c r="Q374" s="229"/>
      <c r="R374" s="231"/>
      <c r="S374" s="231"/>
      <c r="T374" s="231"/>
      <c r="U374" s="231"/>
      <c r="V374" s="220"/>
      <c r="W374" s="231"/>
      <c r="X374" s="231" t="s">
        <v>60</v>
      </c>
      <c r="Y374" s="220">
        <v>1</v>
      </c>
      <c r="Z374" s="220">
        <v>125</v>
      </c>
      <c r="AA374" s="225">
        <f t="shared" si="6"/>
        <v>125</v>
      </c>
      <c r="AB374" s="231" t="s">
        <v>20</v>
      </c>
      <c r="AC374" s="231" t="s">
        <v>3947</v>
      </c>
    </row>
    <row r="375" spans="1:29" ht="48" x14ac:dyDescent="0.25">
      <c r="A375" s="231">
        <v>372</v>
      </c>
      <c r="B375" s="274" t="s">
        <v>4619</v>
      </c>
      <c r="C375" s="234" t="s">
        <v>4620</v>
      </c>
      <c r="D375" s="273"/>
      <c r="E375" s="231"/>
      <c r="F375" s="231"/>
      <c r="G375" s="231"/>
      <c r="H375" s="231"/>
      <c r="I375" s="231"/>
      <c r="J375" s="231"/>
      <c r="K375" s="220">
        <v>1</v>
      </c>
      <c r="L375" s="220">
        <v>100</v>
      </c>
      <c r="M375" s="231">
        <v>100</v>
      </c>
      <c r="N375" s="231"/>
      <c r="O375" s="231"/>
      <c r="P375" s="231"/>
      <c r="Q375" s="229"/>
      <c r="R375" s="231"/>
      <c r="S375" s="231"/>
      <c r="T375" s="231"/>
      <c r="U375" s="231"/>
      <c r="V375" s="220"/>
      <c r="W375" s="231"/>
      <c r="X375" s="231"/>
      <c r="Y375" s="220"/>
      <c r="Z375" s="220"/>
      <c r="AA375" s="225"/>
      <c r="AB375" s="231" t="s">
        <v>20</v>
      </c>
      <c r="AC375" s="231" t="s">
        <v>3947</v>
      </c>
    </row>
    <row r="376" spans="1:29" ht="48" x14ac:dyDescent="0.25">
      <c r="A376" s="231">
        <v>373</v>
      </c>
      <c r="B376" s="274" t="s">
        <v>4621</v>
      </c>
      <c r="C376" s="234" t="s">
        <v>4622</v>
      </c>
      <c r="D376" s="273"/>
      <c r="E376" s="231"/>
      <c r="F376" s="231"/>
      <c r="G376" s="231"/>
      <c r="H376" s="231"/>
      <c r="I376" s="231"/>
      <c r="J376" s="231"/>
      <c r="K376" s="220">
        <v>1</v>
      </c>
      <c r="L376" s="220">
        <v>100</v>
      </c>
      <c r="M376" s="231">
        <v>100</v>
      </c>
      <c r="N376" s="231"/>
      <c r="O376" s="231"/>
      <c r="P376" s="231"/>
      <c r="Q376" s="229"/>
      <c r="R376" s="231"/>
      <c r="S376" s="231"/>
      <c r="T376" s="231"/>
      <c r="U376" s="231"/>
      <c r="V376" s="220"/>
      <c r="W376" s="231"/>
      <c r="X376" s="231"/>
      <c r="Y376" s="220"/>
      <c r="Z376" s="220"/>
      <c r="AA376" s="225"/>
      <c r="AB376" s="231" t="s">
        <v>20</v>
      </c>
      <c r="AC376" s="231" t="s">
        <v>3947</v>
      </c>
    </row>
    <row r="377" spans="1:29" ht="48" x14ac:dyDescent="0.25">
      <c r="A377" s="231">
        <v>374</v>
      </c>
      <c r="B377" s="274" t="s">
        <v>4623</v>
      </c>
      <c r="C377" s="234" t="s">
        <v>4624</v>
      </c>
      <c r="D377" s="273"/>
      <c r="E377" s="231"/>
      <c r="F377" s="231"/>
      <c r="G377" s="231"/>
      <c r="H377" s="231"/>
      <c r="I377" s="231"/>
      <c r="J377" s="231"/>
      <c r="K377" s="220">
        <v>1</v>
      </c>
      <c r="L377" s="220">
        <v>250</v>
      </c>
      <c r="M377" s="231">
        <v>250</v>
      </c>
      <c r="N377" s="231"/>
      <c r="O377" s="231"/>
      <c r="P377" s="231"/>
      <c r="Q377" s="229"/>
      <c r="R377" s="231"/>
      <c r="S377" s="231"/>
      <c r="T377" s="231"/>
      <c r="U377" s="231"/>
      <c r="V377" s="220"/>
      <c r="W377" s="231"/>
      <c r="X377" s="231"/>
      <c r="Y377" s="220"/>
      <c r="Z377" s="220"/>
      <c r="AA377" s="225"/>
      <c r="AB377" s="231" t="s">
        <v>20</v>
      </c>
      <c r="AC377" s="231" t="s">
        <v>3947</v>
      </c>
    </row>
    <row r="378" spans="1:29" ht="36" x14ac:dyDescent="0.25">
      <c r="A378" s="231">
        <v>375</v>
      </c>
      <c r="B378" s="274" t="s">
        <v>4625</v>
      </c>
      <c r="C378" s="234" t="s">
        <v>4626</v>
      </c>
      <c r="D378" s="273"/>
      <c r="E378" s="231"/>
      <c r="F378" s="231"/>
      <c r="G378" s="231"/>
      <c r="H378" s="231"/>
      <c r="I378" s="231"/>
      <c r="J378" s="231"/>
      <c r="K378" s="220">
        <v>1</v>
      </c>
      <c r="L378" s="220">
        <v>250</v>
      </c>
      <c r="M378" s="231">
        <v>250</v>
      </c>
      <c r="N378" s="231"/>
      <c r="O378" s="231"/>
      <c r="P378" s="231"/>
      <c r="Q378" s="229"/>
      <c r="R378" s="231"/>
      <c r="S378" s="231"/>
      <c r="T378" s="231"/>
      <c r="U378" s="231"/>
      <c r="V378" s="220"/>
      <c r="W378" s="231"/>
      <c r="X378" s="231"/>
      <c r="Y378" s="220"/>
      <c r="Z378" s="220"/>
      <c r="AA378" s="225"/>
      <c r="AB378" s="231" t="s">
        <v>20</v>
      </c>
      <c r="AC378" s="231" t="s">
        <v>3947</v>
      </c>
    </row>
    <row r="379" spans="1:29" ht="48" x14ac:dyDescent="0.25">
      <c r="A379" s="231">
        <v>376</v>
      </c>
      <c r="B379" s="274" t="s">
        <v>4627</v>
      </c>
      <c r="C379" s="234" t="s">
        <v>4628</v>
      </c>
      <c r="D379" s="273"/>
      <c r="E379" s="231"/>
      <c r="F379" s="231"/>
      <c r="G379" s="231"/>
      <c r="H379" s="231"/>
      <c r="I379" s="231"/>
      <c r="J379" s="231"/>
      <c r="K379" s="220">
        <v>1</v>
      </c>
      <c r="L379" s="220">
        <v>315</v>
      </c>
      <c r="M379" s="231">
        <v>315</v>
      </c>
      <c r="N379" s="231"/>
      <c r="O379" s="231"/>
      <c r="P379" s="231"/>
      <c r="Q379" s="229"/>
      <c r="R379" s="231"/>
      <c r="S379" s="231"/>
      <c r="T379" s="231"/>
      <c r="U379" s="231"/>
      <c r="V379" s="220"/>
      <c r="W379" s="231"/>
      <c r="X379" s="231" t="s">
        <v>60</v>
      </c>
      <c r="Y379" s="220">
        <v>1</v>
      </c>
      <c r="Z379" s="220">
        <v>125</v>
      </c>
      <c r="AA379" s="225">
        <f t="shared" si="6"/>
        <v>125</v>
      </c>
      <c r="AB379" s="231" t="s">
        <v>20</v>
      </c>
      <c r="AC379" s="231" t="s">
        <v>3947</v>
      </c>
    </row>
    <row r="380" spans="1:29" ht="24" x14ac:dyDescent="0.25">
      <c r="A380" s="231">
        <v>377</v>
      </c>
      <c r="B380" s="274" t="s">
        <v>4629</v>
      </c>
      <c r="C380" s="234" t="s">
        <v>4630</v>
      </c>
      <c r="D380" s="273"/>
      <c r="E380" s="231"/>
      <c r="F380" s="231"/>
      <c r="G380" s="231"/>
      <c r="H380" s="231"/>
      <c r="I380" s="231"/>
      <c r="J380" s="231"/>
      <c r="K380" s="220">
        <v>1</v>
      </c>
      <c r="L380" s="220">
        <v>315</v>
      </c>
      <c r="M380" s="231">
        <v>315</v>
      </c>
      <c r="N380" s="231"/>
      <c r="O380" s="231"/>
      <c r="P380" s="231"/>
      <c r="Q380" s="229"/>
      <c r="R380" s="231"/>
      <c r="S380" s="231"/>
      <c r="T380" s="231"/>
      <c r="U380" s="231"/>
      <c r="V380" s="220"/>
      <c r="W380" s="231"/>
      <c r="X380" s="231"/>
      <c r="Y380" s="220"/>
      <c r="Z380" s="220"/>
      <c r="AA380" s="225"/>
      <c r="AB380" s="231" t="s">
        <v>20</v>
      </c>
      <c r="AC380" s="231" t="s">
        <v>3947</v>
      </c>
    </row>
    <row r="381" spans="1:29" ht="36" x14ac:dyDescent="0.25">
      <c r="A381" s="231">
        <v>378</v>
      </c>
      <c r="B381" s="274" t="s">
        <v>4631</v>
      </c>
      <c r="C381" s="234" t="s">
        <v>4632</v>
      </c>
      <c r="D381" s="273"/>
      <c r="E381" s="231"/>
      <c r="F381" s="231"/>
      <c r="G381" s="231"/>
      <c r="H381" s="231"/>
      <c r="I381" s="231"/>
      <c r="J381" s="231"/>
      <c r="K381" s="220">
        <v>1</v>
      </c>
      <c r="L381" s="220">
        <v>160</v>
      </c>
      <c r="M381" s="231">
        <v>160</v>
      </c>
      <c r="N381" s="231"/>
      <c r="O381" s="231"/>
      <c r="P381" s="231"/>
      <c r="Q381" s="229"/>
      <c r="R381" s="231"/>
      <c r="S381" s="231"/>
      <c r="T381" s="231"/>
      <c r="U381" s="231"/>
      <c r="V381" s="220"/>
      <c r="W381" s="231"/>
      <c r="X381" s="231"/>
      <c r="Y381" s="220"/>
      <c r="Z381" s="220"/>
      <c r="AA381" s="225"/>
      <c r="AB381" s="231" t="s">
        <v>20</v>
      </c>
      <c r="AC381" s="231" t="s">
        <v>3947</v>
      </c>
    </row>
    <row r="382" spans="1:29" x14ac:dyDescent="0.25">
      <c r="A382" s="231">
        <v>379</v>
      </c>
      <c r="B382" s="274" t="s">
        <v>4633</v>
      </c>
      <c r="C382" s="234" t="s">
        <v>4634</v>
      </c>
      <c r="D382" s="273"/>
      <c r="E382" s="231"/>
      <c r="F382" s="231"/>
      <c r="G382" s="231"/>
      <c r="H382" s="231"/>
      <c r="I382" s="231"/>
      <c r="J382" s="231"/>
      <c r="K382" s="220">
        <v>1</v>
      </c>
      <c r="L382" s="220">
        <v>160</v>
      </c>
      <c r="M382" s="231">
        <v>160</v>
      </c>
      <c r="N382" s="231"/>
      <c r="O382" s="231"/>
      <c r="P382" s="231"/>
      <c r="Q382" s="229"/>
      <c r="R382" s="231"/>
      <c r="S382" s="231"/>
      <c r="T382" s="231"/>
      <c r="U382" s="231"/>
      <c r="V382" s="220"/>
      <c r="W382" s="231"/>
      <c r="X382" s="231"/>
      <c r="Y382" s="220"/>
      <c r="Z382" s="220"/>
      <c r="AA382" s="225"/>
      <c r="AB382" s="231" t="s">
        <v>20</v>
      </c>
      <c r="AC382" s="231" t="s">
        <v>3947</v>
      </c>
    </row>
    <row r="383" spans="1:29" ht="24" x14ac:dyDescent="0.25">
      <c r="A383" s="231">
        <v>380</v>
      </c>
      <c r="B383" s="274" t="s">
        <v>4635</v>
      </c>
      <c r="C383" s="234" t="s">
        <v>4636</v>
      </c>
      <c r="D383" s="273"/>
      <c r="E383" s="231"/>
      <c r="F383" s="231"/>
      <c r="G383" s="231"/>
      <c r="H383" s="231"/>
      <c r="I383" s="231"/>
      <c r="J383" s="231"/>
      <c r="K383" s="220">
        <v>1</v>
      </c>
      <c r="L383" s="220">
        <v>100</v>
      </c>
      <c r="M383" s="220">
        <v>100</v>
      </c>
      <c r="N383" s="231"/>
      <c r="O383" s="231"/>
      <c r="P383" s="231"/>
      <c r="Q383" s="229"/>
      <c r="R383" s="231"/>
      <c r="S383" s="231"/>
      <c r="T383" s="231"/>
      <c r="U383" s="231"/>
      <c r="V383" s="220"/>
      <c r="W383" s="231"/>
      <c r="X383" s="231" t="s">
        <v>60</v>
      </c>
      <c r="Y383" s="220">
        <v>1</v>
      </c>
      <c r="Z383" s="220">
        <v>125</v>
      </c>
      <c r="AA383" s="225">
        <f t="shared" si="6"/>
        <v>125</v>
      </c>
      <c r="AB383" s="231" t="s">
        <v>20</v>
      </c>
      <c r="AC383" s="231" t="s">
        <v>3947</v>
      </c>
    </row>
    <row r="384" spans="1:29" ht="36" x14ac:dyDescent="0.25">
      <c r="A384" s="231">
        <v>381</v>
      </c>
      <c r="B384" s="274" t="s">
        <v>4637</v>
      </c>
      <c r="C384" s="234" t="s">
        <v>4608</v>
      </c>
      <c r="D384" s="273"/>
      <c r="E384" s="231"/>
      <c r="F384" s="231"/>
      <c r="G384" s="231"/>
      <c r="H384" s="231"/>
      <c r="I384" s="231"/>
      <c r="J384" s="231"/>
      <c r="K384" s="220">
        <v>1</v>
      </c>
      <c r="L384" s="220">
        <v>160</v>
      </c>
      <c r="M384" s="220">
        <v>160</v>
      </c>
      <c r="N384" s="231"/>
      <c r="O384" s="231"/>
      <c r="P384" s="231"/>
      <c r="Q384" s="229"/>
      <c r="R384" s="231"/>
      <c r="S384" s="231"/>
      <c r="T384" s="231"/>
      <c r="U384" s="231"/>
      <c r="V384" s="220"/>
      <c r="W384" s="231"/>
      <c r="X384" s="231"/>
      <c r="Y384" s="220"/>
      <c r="Z384" s="220"/>
      <c r="AA384" s="225"/>
      <c r="AB384" s="231" t="s">
        <v>20</v>
      </c>
      <c r="AC384" s="231" t="s">
        <v>3947</v>
      </c>
    </row>
    <row r="385" spans="1:29" ht="36" x14ac:dyDescent="0.25">
      <c r="A385" s="231">
        <v>382</v>
      </c>
      <c r="B385" s="274" t="s">
        <v>4638</v>
      </c>
      <c r="C385" s="234" t="s">
        <v>4639</v>
      </c>
      <c r="D385" s="273"/>
      <c r="E385" s="231"/>
      <c r="F385" s="231"/>
      <c r="G385" s="231"/>
      <c r="H385" s="231"/>
      <c r="I385" s="231"/>
      <c r="J385" s="231"/>
      <c r="K385" s="220">
        <v>1</v>
      </c>
      <c r="L385" s="220">
        <v>160</v>
      </c>
      <c r="M385" s="220">
        <v>160</v>
      </c>
      <c r="N385" s="231"/>
      <c r="O385" s="231"/>
      <c r="P385" s="231"/>
      <c r="Q385" s="229"/>
      <c r="R385" s="231"/>
      <c r="S385" s="231"/>
      <c r="T385" s="231"/>
      <c r="U385" s="231"/>
      <c r="V385" s="220"/>
      <c r="W385" s="231"/>
      <c r="X385" s="231"/>
      <c r="Y385" s="220"/>
      <c r="Z385" s="220"/>
      <c r="AA385" s="225"/>
      <c r="AB385" s="231" t="s">
        <v>20</v>
      </c>
      <c r="AC385" s="231" t="s">
        <v>3947</v>
      </c>
    </row>
    <row r="386" spans="1:29" ht="24" x14ac:dyDescent="0.25">
      <c r="A386" s="231">
        <v>383</v>
      </c>
      <c r="B386" s="274" t="s">
        <v>4640</v>
      </c>
      <c r="C386" s="234" t="s">
        <v>4641</v>
      </c>
      <c r="D386" s="273"/>
      <c r="E386" s="231"/>
      <c r="F386" s="231"/>
      <c r="G386" s="231"/>
      <c r="H386" s="231"/>
      <c r="I386" s="231"/>
      <c r="J386" s="231"/>
      <c r="K386" s="220">
        <v>1</v>
      </c>
      <c r="L386" s="220">
        <v>160</v>
      </c>
      <c r="M386" s="220">
        <v>160</v>
      </c>
      <c r="N386" s="231"/>
      <c r="O386" s="231"/>
      <c r="P386" s="231"/>
      <c r="Q386" s="229"/>
      <c r="R386" s="231"/>
      <c r="S386" s="231"/>
      <c r="T386" s="231"/>
      <c r="U386" s="231"/>
      <c r="V386" s="220"/>
      <c r="W386" s="231"/>
      <c r="X386" s="231" t="s">
        <v>60</v>
      </c>
      <c r="Y386" s="220">
        <v>1</v>
      </c>
      <c r="Z386" s="220">
        <v>40</v>
      </c>
      <c r="AA386" s="225">
        <f t="shared" si="6"/>
        <v>40</v>
      </c>
      <c r="AB386" s="231" t="s">
        <v>20</v>
      </c>
      <c r="AC386" s="231" t="s">
        <v>3947</v>
      </c>
    </row>
    <row r="387" spans="1:29" ht="36" x14ac:dyDescent="0.25">
      <c r="A387" s="231">
        <v>384</v>
      </c>
      <c r="B387" s="274" t="s">
        <v>4642</v>
      </c>
      <c r="C387" s="234" t="s">
        <v>4643</v>
      </c>
      <c r="D387" s="273"/>
      <c r="E387" s="231"/>
      <c r="F387" s="231"/>
      <c r="G387" s="231"/>
      <c r="H387" s="231"/>
      <c r="I387" s="231"/>
      <c r="J387" s="231"/>
      <c r="K387" s="220">
        <v>1</v>
      </c>
      <c r="L387" s="220">
        <v>250</v>
      </c>
      <c r="M387" s="220">
        <v>250</v>
      </c>
      <c r="N387" s="231"/>
      <c r="O387" s="231"/>
      <c r="P387" s="231"/>
      <c r="Q387" s="229"/>
      <c r="R387" s="231"/>
      <c r="S387" s="231"/>
      <c r="T387" s="231"/>
      <c r="U387" s="231"/>
      <c r="V387" s="220"/>
      <c r="W387" s="231"/>
      <c r="X387" s="231"/>
      <c r="Y387" s="220"/>
      <c r="Z387" s="220"/>
      <c r="AA387" s="225"/>
      <c r="AB387" s="231" t="s">
        <v>20</v>
      </c>
      <c r="AC387" s="231" t="s">
        <v>3947</v>
      </c>
    </row>
    <row r="388" spans="1:29" ht="48" x14ac:dyDescent="0.25">
      <c r="A388" s="231">
        <v>385</v>
      </c>
      <c r="B388" s="274" t="s">
        <v>4644</v>
      </c>
      <c r="C388" s="234" t="s">
        <v>4645</v>
      </c>
      <c r="D388" s="273"/>
      <c r="E388" s="231"/>
      <c r="F388" s="231"/>
      <c r="G388" s="231"/>
      <c r="H388" s="231"/>
      <c r="I388" s="231"/>
      <c r="J388" s="231"/>
      <c r="K388" s="220">
        <v>1</v>
      </c>
      <c r="L388" s="220">
        <v>250</v>
      </c>
      <c r="M388" s="220">
        <v>250</v>
      </c>
      <c r="N388" s="231"/>
      <c r="O388" s="231"/>
      <c r="P388" s="231"/>
      <c r="Q388" s="229"/>
      <c r="R388" s="231"/>
      <c r="S388" s="231"/>
      <c r="T388" s="231"/>
      <c r="U388" s="231"/>
      <c r="V388" s="220"/>
      <c r="W388" s="231"/>
      <c r="X388" s="231"/>
      <c r="Y388" s="220"/>
      <c r="Z388" s="220"/>
      <c r="AA388" s="225"/>
      <c r="AB388" s="231" t="s">
        <v>20</v>
      </c>
      <c r="AC388" s="231" t="s">
        <v>3947</v>
      </c>
    </row>
    <row r="389" spans="1:29" ht="24" x14ac:dyDescent="0.25">
      <c r="A389" s="231">
        <v>386</v>
      </c>
      <c r="B389" s="274" t="s">
        <v>4646</v>
      </c>
      <c r="C389" s="234" t="s">
        <v>4647</v>
      </c>
      <c r="D389" s="273"/>
      <c r="E389" s="231"/>
      <c r="F389" s="231"/>
      <c r="G389" s="231"/>
      <c r="H389" s="231"/>
      <c r="I389" s="231"/>
      <c r="J389" s="231"/>
      <c r="K389" s="220"/>
      <c r="L389" s="220"/>
      <c r="M389" s="231"/>
      <c r="N389" s="231"/>
      <c r="O389" s="231"/>
      <c r="P389" s="231"/>
      <c r="Q389" s="274"/>
      <c r="R389" s="231"/>
      <c r="S389" s="231"/>
      <c r="T389" s="231"/>
      <c r="U389" s="231"/>
      <c r="V389" s="274"/>
      <c r="W389" s="231"/>
      <c r="X389" s="231" t="s">
        <v>60</v>
      </c>
      <c r="Y389" s="220">
        <v>1</v>
      </c>
      <c r="Z389" s="220">
        <v>82.5</v>
      </c>
      <c r="AA389" s="225">
        <f t="shared" si="6"/>
        <v>82.5</v>
      </c>
      <c r="AB389" s="231" t="s">
        <v>20</v>
      </c>
      <c r="AC389" s="231" t="s">
        <v>3947</v>
      </c>
    </row>
    <row r="390" spans="1:29" ht="24" x14ac:dyDescent="0.25">
      <c r="A390" s="231">
        <v>387</v>
      </c>
      <c r="B390" s="279" t="s">
        <v>4648</v>
      </c>
      <c r="C390" s="280" t="s">
        <v>4649</v>
      </c>
      <c r="D390" s="273"/>
      <c r="E390" s="231"/>
      <c r="F390" s="231"/>
      <c r="G390" s="231"/>
      <c r="H390" s="231"/>
      <c r="I390" s="231"/>
      <c r="J390" s="231"/>
      <c r="K390" s="274"/>
      <c r="L390" s="274"/>
      <c r="M390" s="231"/>
      <c r="N390" s="231"/>
      <c r="O390" s="231"/>
      <c r="P390" s="231"/>
      <c r="Q390" s="274"/>
      <c r="R390" s="231"/>
      <c r="S390" s="231"/>
      <c r="T390" s="231"/>
      <c r="U390" s="231"/>
      <c r="V390" s="274"/>
      <c r="W390" s="231"/>
      <c r="X390" s="231" t="s">
        <v>60</v>
      </c>
      <c r="Y390" s="274">
        <v>1</v>
      </c>
      <c r="Z390" s="279">
        <v>125</v>
      </c>
      <c r="AA390" s="225">
        <f t="shared" si="6"/>
        <v>125</v>
      </c>
      <c r="AB390" s="231" t="s">
        <v>20</v>
      </c>
      <c r="AC390" s="231" t="s">
        <v>3947</v>
      </c>
    </row>
    <row r="391" spans="1:29" ht="24" x14ac:dyDescent="0.25">
      <c r="A391" s="231">
        <v>388</v>
      </c>
      <c r="B391" s="279" t="s">
        <v>4650</v>
      </c>
      <c r="C391" s="280" t="s">
        <v>4651</v>
      </c>
      <c r="D391" s="273"/>
      <c r="E391" s="231"/>
      <c r="F391" s="231"/>
      <c r="G391" s="231"/>
      <c r="H391" s="231"/>
      <c r="I391" s="231"/>
      <c r="J391" s="231"/>
      <c r="K391" s="274"/>
      <c r="L391" s="274"/>
      <c r="M391" s="231"/>
      <c r="N391" s="231"/>
      <c r="O391" s="231"/>
      <c r="P391" s="231"/>
      <c r="Q391" s="274"/>
      <c r="R391" s="231"/>
      <c r="S391" s="231"/>
      <c r="T391" s="231"/>
      <c r="U391" s="231"/>
      <c r="V391" s="274"/>
      <c r="W391" s="231"/>
      <c r="X391" s="231" t="s">
        <v>60</v>
      </c>
      <c r="Y391" s="274">
        <v>1</v>
      </c>
      <c r="Z391" s="279">
        <v>82.5</v>
      </c>
      <c r="AA391" s="225">
        <f t="shared" si="6"/>
        <v>82.5</v>
      </c>
      <c r="AB391" s="231" t="s">
        <v>20</v>
      </c>
      <c r="AC391" s="231" t="s">
        <v>3947</v>
      </c>
    </row>
    <row r="392" spans="1:29" ht="24" x14ac:dyDescent="0.25">
      <c r="A392" s="231">
        <v>389</v>
      </c>
      <c r="B392" s="279" t="s">
        <v>4652</v>
      </c>
      <c r="C392" s="280" t="s">
        <v>4653</v>
      </c>
      <c r="D392" s="273"/>
      <c r="E392" s="231"/>
      <c r="F392" s="231"/>
      <c r="G392" s="231"/>
      <c r="H392" s="231"/>
      <c r="I392" s="231"/>
      <c r="J392" s="231"/>
      <c r="K392" s="274"/>
      <c r="L392" s="274"/>
      <c r="M392" s="231"/>
      <c r="N392" s="231"/>
      <c r="O392" s="231"/>
      <c r="P392" s="231"/>
      <c r="Q392" s="274"/>
      <c r="R392" s="231"/>
      <c r="S392" s="231"/>
      <c r="T392" s="231"/>
      <c r="U392" s="231"/>
      <c r="V392" s="274"/>
      <c r="W392" s="231"/>
      <c r="X392" s="231" t="s">
        <v>60</v>
      </c>
      <c r="Y392" s="274">
        <v>1</v>
      </c>
      <c r="Z392" s="279">
        <v>82.5</v>
      </c>
      <c r="AA392" s="225">
        <f t="shared" si="6"/>
        <v>82.5</v>
      </c>
      <c r="AB392" s="231" t="s">
        <v>20</v>
      </c>
      <c r="AC392" s="231" t="s">
        <v>3947</v>
      </c>
    </row>
    <row r="393" spans="1:29" ht="24" x14ac:dyDescent="0.25">
      <c r="A393" s="231">
        <v>390</v>
      </c>
      <c r="B393" s="279" t="s">
        <v>4654</v>
      </c>
      <c r="C393" s="280" t="s">
        <v>4655</v>
      </c>
      <c r="D393" s="273"/>
      <c r="E393" s="231"/>
      <c r="F393" s="231"/>
      <c r="G393" s="231"/>
      <c r="H393" s="231"/>
      <c r="I393" s="231"/>
      <c r="J393" s="231"/>
      <c r="K393" s="274"/>
      <c r="L393" s="274"/>
      <c r="M393" s="231"/>
      <c r="N393" s="231"/>
      <c r="O393" s="231"/>
      <c r="P393" s="231"/>
      <c r="Q393" s="274"/>
      <c r="R393" s="231"/>
      <c r="S393" s="231"/>
      <c r="T393" s="231"/>
      <c r="U393" s="231"/>
      <c r="V393" s="274"/>
      <c r="W393" s="231"/>
      <c r="X393" s="231" t="s">
        <v>60</v>
      </c>
      <c r="Y393" s="274">
        <v>1</v>
      </c>
      <c r="Z393" s="279">
        <v>125</v>
      </c>
      <c r="AA393" s="225">
        <f t="shared" si="6"/>
        <v>125</v>
      </c>
      <c r="AB393" s="231" t="s">
        <v>20</v>
      </c>
      <c r="AC393" s="231" t="s">
        <v>3947</v>
      </c>
    </row>
    <row r="394" spans="1:29" ht="24" x14ac:dyDescent="0.25">
      <c r="A394" s="231">
        <v>391</v>
      </c>
      <c r="B394" s="274" t="s">
        <v>4656</v>
      </c>
      <c r="C394" s="234" t="s">
        <v>4657</v>
      </c>
      <c r="D394" s="273"/>
      <c r="E394" s="231"/>
      <c r="F394" s="231"/>
      <c r="G394" s="231"/>
      <c r="H394" s="231"/>
      <c r="I394" s="231"/>
      <c r="J394" s="231"/>
      <c r="K394" s="274"/>
      <c r="L394" s="274"/>
      <c r="M394" s="231"/>
      <c r="N394" s="231"/>
      <c r="O394" s="231"/>
      <c r="P394" s="231"/>
      <c r="Q394" s="274"/>
      <c r="R394" s="231"/>
      <c r="S394" s="231"/>
      <c r="T394" s="231"/>
      <c r="U394" s="231"/>
      <c r="V394" s="274"/>
      <c r="W394" s="231"/>
      <c r="X394" s="231" t="s">
        <v>60</v>
      </c>
      <c r="Y394" s="274">
        <v>1</v>
      </c>
      <c r="Z394" s="279">
        <v>82.5</v>
      </c>
      <c r="AA394" s="225">
        <f t="shared" ref="AA394:AA457" si="7">Z394*Y394</f>
        <v>82.5</v>
      </c>
      <c r="AB394" s="231" t="s">
        <v>20</v>
      </c>
      <c r="AC394" s="231" t="s">
        <v>3947</v>
      </c>
    </row>
    <row r="395" spans="1:29" ht="48" x14ac:dyDescent="0.25">
      <c r="A395" s="231">
        <v>392</v>
      </c>
      <c r="B395" s="279" t="s">
        <v>4658</v>
      </c>
      <c r="C395" s="280" t="s">
        <v>4659</v>
      </c>
      <c r="D395" s="273"/>
      <c r="E395" s="231"/>
      <c r="F395" s="231"/>
      <c r="G395" s="231"/>
      <c r="H395" s="231"/>
      <c r="I395" s="231"/>
      <c r="J395" s="231"/>
      <c r="K395" s="274"/>
      <c r="L395" s="274"/>
      <c r="M395" s="231"/>
      <c r="N395" s="231"/>
      <c r="O395" s="231"/>
      <c r="P395" s="231"/>
      <c r="Q395" s="274"/>
      <c r="R395" s="231"/>
      <c r="S395" s="231"/>
      <c r="T395" s="231"/>
      <c r="U395" s="231"/>
      <c r="V395" s="274"/>
      <c r="W395" s="231"/>
      <c r="X395" s="231" t="s">
        <v>60</v>
      </c>
      <c r="Y395" s="274">
        <v>1</v>
      </c>
      <c r="Z395" s="279">
        <v>125</v>
      </c>
      <c r="AA395" s="225">
        <f t="shared" si="7"/>
        <v>125</v>
      </c>
      <c r="AB395" s="231" t="s">
        <v>20</v>
      </c>
      <c r="AC395" s="231" t="s">
        <v>3947</v>
      </c>
    </row>
    <row r="396" spans="1:29" ht="24" x14ac:dyDescent="0.25">
      <c r="A396" s="231">
        <v>393</v>
      </c>
      <c r="B396" s="279" t="s">
        <v>4660</v>
      </c>
      <c r="C396" s="280" t="s">
        <v>4661</v>
      </c>
      <c r="D396" s="273"/>
      <c r="E396" s="231"/>
      <c r="F396" s="231"/>
      <c r="G396" s="231"/>
      <c r="H396" s="231"/>
      <c r="I396" s="231"/>
      <c r="J396" s="231"/>
      <c r="K396" s="274"/>
      <c r="L396" s="274"/>
      <c r="M396" s="231"/>
      <c r="N396" s="231"/>
      <c r="O396" s="231"/>
      <c r="P396" s="231"/>
      <c r="Q396" s="274"/>
      <c r="R396" s="231"/>
      <c r="S396" s="231"/>
      <c r="T396" s="231"/>
      <c r="U396" s="231"/>
      <c r="V396" s="274"/>
      <c r="W396" s="231"/>
      <c r="X396" s="231" t="s">
        <v>60</v>
      </c>
      <c r="Y396" s="274">
        <v>1</v>
      </c>
      <c r="Z396" s="279">
        <v>82.5</v>
      </c>
      <c r="AA396" s="225">
        <f t="shared" si="7"/>
        <v>82.5</v>
      </c>
      <c r="AB396" s="231" t="s">
        <v>20</v>
      </c>
      <c r="AC396" s="231" t="s">
        <v>3947</v>
      </c>
    </row>
    <row r="397" spans="1:29" x14ac:dyDescent="0.25">
      <c r="A397" s="231">
        <v>394</v>
      </c>
      <c r="B397" s="279"/>
      <c r="C397" s="280"/>
      <c r="D397" s="273"/>
      <c r="E397" s="231"/>
      <c r="F397" s="231"/>
      <c r="G397" s="231"/>
      <c r="H397" s="231"/>
      <c r="I397" s="231"/>
      <c r="J397" s="231"/>
      <c r="K397" s="274"/>
      <c r="L397" s="274"/>
      <c r="M397" s="231"/>
      <c r="N397" s="231"/>
      <c r="O397" s="231"/>
      <c r="P397" s="231"/>
      <c r="Q397" s="274"/>
      <c r="R397" s="231"/>
      <c r="S397" s="231"/>
      <c r="T397" s="231"/>
      <c r="U397" s="231"/>
      <c r="V397" s="274"/>
      <c r="W397" s="231"/>
      <c r="X397" s="231" t="s">
        <v>60</v>
      </c>
      <c r="Y397" s="274">
        <v>1</v>
      </c>
      <c r="Z397" s="279">
        <v>63</v>
      </c>
      <c r="AA397" s="225">
        <f t="shared" si="7"/>
        <v>63</v>
      </c>
      <c r="AB397" s="231" t="s">
        <v>20</v>
      </c>
      <c r="AC397" s="231" t="s">
        <v>3947</v>
      </c>
    </row>
    <row r="398" spans="1:29" ht="24" x14ac:dyDescent="0.25">
      <c r="A398" s="231">
        <v>395</v>
      </c>
      <c r="B398" s="279" t="s">
        <v>4662</v>
      </c>
      <c r="C398" s="280" t="s">
        <v>4663</v>
      </c>
      <c r="D398" s="273"/>
      <c r="E398" s="231"/>
      <c r="F398" s="231"/>
      <c r="G398" s="231"/>
      <c r="H398" s="231"/>
      <c r="I398" s="231"/>
      <c r="J398" s="231"/>
      <c r="K398" s="274"/>
      <c r="L398" s="274"/>
      <c r="M398" s="231"/>
      <c r="N398" s="231"/>
      <c r="O398" s="231"/>
      <c r="P398" s="231"/>
      <c r="Q398" s="274"/>
      <c r="R398" s="231"/>
      <c r="S398" s="231"/>
      <c r="T398" s="231"/>
      <c r="U398" s="231"/>
      <c r="V398" s="274"/>
      <c r="W398" s="231"/>
      <c r="X398" s="231" t="s">
        <v>60</v>
      </c>
      <c r="Y398" s="274">
        <v>1</v>
      </c>
      <c r="Z398" s="279">
        <v>140</v>
      </c>
      <c r="AA398" s="225">
        <f t="shared" si="7"/>
        <v>140</v>
      </c>
      <c r="AB398" s="231" t="s">
        <v>20</v>
      </c>
      <c r="AC398" s="231" t="s">
        <v>3947</v>
      </c>
    </row>
    <row r="399" spans="1:29" ht="24" x14ac:dyDescent="0.25">
      <c r="A399" s="231">
        <v>396</v>
      </c>
      <c r="B399" s="274" t="s">
        <v>4664</v>
      </c>
      <c r="C399" s="234" t="s">
        <v>4665</v>
      </c>
      <c r="D399" s="273"/>
      <c r="E399" s="231"/>
      <c r="F399" s="231"/>
      <c r="G399" s="231"/>
      <c r="H399" s="231"/>
      <c r="I399" s="231"/>
      <c r="J399" s="231"/>
      <c r="K399" s="274"/>
      <c r="L399" s="274"/>
      <c r="M399" s="231"/>
      <c r="N399" s="231"/>
      <c r="O399" s="231"/>
      <c r="P399" s="231"/>
      <c r="Q399" s="274"/>
      <c r="R399" s="231"/>
      <c r="S399" s="231"/>
      <c r="T399" s="231"/>
      <c r="U399" s="231"/>
      <c r="V399" s="274">
        <v>1</v>
      </c>
      <c r="W399" s="231"/>
      <c r="X399" s="231" t="s">
        <v>60</v>
      </c>
      <c r="Y399" s="274">
        <v>1</v>
      </c>
      <c r="Z399" s="279">
        <v>125</v>
      </c>
      <c r="AA399" s="225">
        <f t="shared" si="7"/>
        <v>125</v>
      </c>
      <c r="AB399" s="231" t="s">
        <v>20</v>
      </c>
      <c r="AC399" s="231" t="s">
        <v>3947</v>
      </c>
    </row>
    <row r="400" spans="1:29" ht="48" x14ac:dyDescent="0.25">
      <c r="A400" s="231">
        <v>397</v>
      </c>
      <c r="B400" s="274" t="s">
        <v>4666</v>
      </c>
      <c r="C400" s="234" t="s">
        <v>4667</v>
      </c>
      <c r="D400" s="273"/>
      <c r="E400" s="231"/>
      <c r="F400" s="231"/>
      <c r="G400" s="231"/>
      <c r="H400" s="231"/>
      <c r="I400" s="231"/>
      <c r="J400" s="231"/>
      <c r="K400" s="274"/>
      <c r="L400" s="274"/>
      <c r="M400" s="231"/>
      <c r="N400" s="231"/>
      <c r="O400" s="231"/>
      <c r="P400" s="231"/>
      <c r="Q400" s="274"/>
      <c r="R400" s="231"/>
      <c r="S400" s="231"/>
      <c r="T400" s="231"/>
      <c r="U400" s="231"/>
      <c r="V400" s="274">
        <v>1</v>
      </c>
      <c r="W400" s="231"/>
      <c r="X400" s="231" t="s">
        <v>60</v>
      </c>
      <c r="Y400" s="274">
        <v>1</v>
      </c>
      <c r="Z400" s="279">
        <v>20</v>
      </c>
      <c r="AA400" s="225">
        <f t="shared" si="7"/>
        <v>20</v>
      </c>
      <c r="AB400" s="231" t="s">
        <v>20</v>
      </c>
      <c r="AC400" s="231" t="s">
        <v>3947</v>
      </c>
    </row>
    <row r="401" spans="1:29" ht="24" x14ac:dyDescent="0.25">
      <c r="A401" s="231">
        <v>398</v>
      </c>
      <c r="B401" s="279" t="s">
        <v>4668</v>
      </c>
      <c r="C401" s="280" t="s">
        <v>4669</v>
      </c>
      <c r="D401" s="273"/>
      <c r="E401" s="231"/>
      <c r="F401" s="231"/>
      <c r="G401" s="231"/>
      <c r="H401" s="231"/>
      <c r="I401" s="231"/>
      <c r="J401" s="231"/>
      <c r="K401" s="274"/>
      <c r="L401" s="274"/>
      <c r="M401" s="231"/>
      <c r="N401" s="231"/>
      <c r="O401" s="231"/>
      <c r="P401" s="231"/>
      <c r="Q401" s="274"/>
      <c r="R401" s="231"/>
      <c r="S401" s="231"/>
      <c r="T401" s="231"/>
      <c r="U401" s="231"/>
      <c r="V401" s="274">
        <v>1</v>
      </c>
      <c r="W401" s="231"/>
      <c r="X401" s="231" t="s">
        <v>60</v>
      </c>
      <c r="Y401" s="274">
        <v>1</v>
      </c>
      <c r="Z401" s="279">
        <v>40</v>
      </c>
      <c r="AA401" s="225">
        <f t="shared" si="7"/>
        <v>40</v>
      </c>
      <c r="AB401" s="231" t="s">
        <v>20</v>
      </c>
      <c r="AC401" s="231" t="s">
        <v>3947</v>
      </c>
    </row>
    <row r="402" spans="1:29" ht="24" x14ac:dyDescent="0.25">
      <c r="A402" s="231">
        <v>399</v>
      </c>
      <c r="B402" s="279" t="s">
        <v>4670</v>
      </c>
      <c r="C402" s="280" t="s">
        <v>4671</v>
      </c>
      <c r="D402" s="273"/>
      <c r="E402" s="231"/>
      <c r="F402" s="231"/>
      <c r="G402" s="231"/>
      <c r="H402" s="231"/>
      <c r="I402" s="231"/>
      <c r="J402" s="231"/>
      <c r="K402" s="274"/>
      <c r="L402" s="274"/>
      <c r="M402" s="231"/>
      <c r="N402" s="231"/>
      <c r="O402" s="231"/>
      <c r="P402" s="231"/>
      <c r="Q402" s="274"/>
      <c r="R402" s="231"/>
      <c r="S402" s="231"/>
      <c r="T402" s="231">
        <v>1</v>
      </c>
      <c r="U402" s="231"/>
      <c r="V402" s="274"/>
      <c r="W402" s="231"/>
      <c r="X402" s="231" t="s">
        <v>60</v>
      </c>
      <c r="Y402" s="274">
        <v>1</v>
      </c>
      <c r="Z402" s="279">
        <v>100</v>
      </c>
      <c r="AA402" s="225">
        <f t="shared" si="7"/>
        <v>100</v>
      </c>
      <c r="AB402" s="231" t="s">
        <v>20</v>
      </c>
      <c r="AC402" s="231" t="s">
        <v>3947</v>
      </c>
    </row>
    <row r="403" spans="1:29" x14ac:dyDescent="0.25">
      <c r="A403" s="231">
        <v>400</v>
      </c>
      <c r="B403" s="279"/>
      <c r="C403" s="280"/>
      <c r="D403" s="273"/>
      <c r="E403" s="231"/>
      <c r="F403" s="231"/>
      <c r="G403" s="231"/>
      <c r="H403" s="231"/>
      <c r="I403" s="231"/>
      <c r="J403" s="231"/>
      <c r="K403" s="274"/>
      <c r="L403" s="274"/>
      <c r="M403" s="231"/>
      <c r="N403" s="231"/>
      <c r="O403" s="231"/>
      <c r="P403" s="231"/>
      <c r="Q403" s="274"/>
      <c r="R403" s="231"/>
      <c r="S403" s="231"/>
      <c r="T403" s="231"/>
      <c r="U403" s="231"/>
      <c r="V403" s="274"/>
      <c r="W403" s="231"/>
      <c r="X403" s="231" t="s">
        <v>60</v>
      </c>
      <c r="Y403" s="274">
        <v>1</v>
      </c>
      <c r="Z403" s="279">
        <v>63</v>
      </c>
      <c r="AA403" s="225">
        <f t="shared" si="7"/>
        <v>63</v>
      </c>
      <c r="AB403" s="231" t="s">
        <v>20</v>
      </c>
      <c r="AC403" s="231" t="s">
        <v>3947</v>
      </c>
    </row>
    <row r="404" spans="1:29" ht="24" x14ac:dyDescent="0.25">
      <c r="A404" s="231">
        <v>401</v>
      </c>
      <c r="B404" s="279" t="s">
        <v>4672</v>
      </c>
      <c r="C404" s="280" t="s">
        <v>4673</v>
      </c>
      <c r="D404" s="273"/>
      <c r="E404" s="231"/>
      <c r="F404" s="231"/>
      <c r="G404" s="231"/>
      <c r="H404" s="231"/>
      <c r="I404" s="231"/>
      <c r="J404" s="231"/>
      <c r="K404" s="274"/>
      <c r="L404" s="274"/>
      <c r="M404" s="231"/>
      <c r="N404" s="231"/>
      <c r="O404" s="231"/>
      <c r="P404" s="231"/>
      <c r="Q404" s="274"/>
      <c r="R404" s="231"/>
      <c r="S404" s="231"/>
      <c r="T404" s="231"/>
      <c r="U404" s="231"/>
      <c r="V404" s="274"/>
      <c r="W404" s="231"/>
      <c r="X404" s="231" t="s">
        <v>60</v>
      </c>
      <c r="Y404" s="274">
        <v>1</v>
      </c>
      <c r="Z404" s="279">
        <v>63</v>
      </c>
      <c r="AA404" s="225">
        <f t="shared" si="7"/>
        <v>63</v>
      </c>
      <c r="AB404" s="231" t="s">
        <v>20</v>
      </c>
      <c r="AC404" s="231" t="s">
        <v>3947</v>
      </c>
    </row>
    <row r="405" spans="1:29" ht="24" x14ac:dyDescent="0.25">
      <c r="A405" s="231">
        <v>402</v>
      </c>
      <c r="B405" s="274" t="s">
        <v>4674</v>
      </c>
      <c r="C405" s="234" t="s">
        <v>4675</v>
      </c>
      <c r="D405" s="273"/>
      <c r="E405" s="231"/>
      <c r="F405" s="231"/>
      <c r="G405" s="231"/>
      <c r="H405" s="231"/>
      <c r="I405" s="231"/>
      <c r="J405" s="231"/>
      <c r="K405" s="274"/>
      <c r="L405" s="274"/>
      <c r="M405" s="231"/>
      <c r="N405" s="231"/>
      <c r="O405" s="231"/>
      <c r="P405" s="231"/>
      <c r="Q405" s="274"/>
      <c r="R405" s="231"/>
      <c r="S405" s="231"/>
      <c r="T405" s="231"/>
      <c r="U405" s="231"/>
      <c r="V405" s="274"/>
      <c r="W405" s="231"/>
      <c r="X405" s="231" t="s">
        <v>60</v>
      </c>
      <c r="Y405" s="274">
        <v>1</v>
      </c>
      <c r="Z405" s="279">
        <v>63</v>
      </c>
      <c r="AA405" s="225">
        <f t="shared" si="7"/>
        <v>63</v>
      </c>
      <c r="AB405" s="231" t="s">
        <v>20</v>
      </c>
      <c r="AC405" s="231" t="s">
        <v>3947</v>
      </c>
    </row>
    <row r="406" spans="1:29" ht="24" x14ac:dyDescent="0.25">
      <c r="A406" s="231">
        <v>403</v>
      </c>
      <c r="B406" s="279" t="s">
        <v>4676</v>
      </c>
      <c r="C406" s="280" t="s">
        <v>4677</v>
      </c>
      <c r="D406" s="273"/>
      <c r="E406" s="231"/>
      <c r="F406" s="231"/>
      <c r="G406" s="231"/>
      <c r="H406" s="231"/>
      <c r="I406" s="231"/>
      <c r="J406" s="231"/>
      <c r="K406" s="274"/>
      <c r="L406" s="274"/>
      <c r="M406" s="231"/>
      <c r="N406" s="231"/>
      <c r="O406" s="231"/>
      <c r="P406" s="231"/>
      <c r="Q406" s="274"/>
      <c r="R406" s="231"/>
      <c r="S406" s="231"/>
      <c r="T406" s="231"/>
      <c r="U406" s="231"/>
      <c r="V406" s="274"/>
      <c r="W406" s="231"/>
      <c r="X406" s="231" t="s">
        <v>60</v>
      </c>
      <c r="Y406" s="274">
        <v>1</v>
      </c>
      <c r="Z406" s="279">
        <v>63</v>
      </c>
      <c r="AA406" s="225">
        <f t="shared" si="7"/>
        <v>63</v>
      </c>
      <c r="AB406" s="231" t="s">
        <v>20</v>
      </c>
      <c r="AC406" s="231" t="s">
        <v>3947</v>
      </c>
    </row>
    <row r="407" spans="1:29" ht="24" x14ac:dyDescent="0.25">
      <c r="A407" s="231">
        <v>404</v>
      </c>
      <c r="B407" s="279" t="s">
        <v>4678</v>
      </c>
      <c r="C407" s="280" t="s">
        <v>4679</v>
      </c>
      <c r="D407" s="273"/>
      <c r="E407" s="231"/>
      <c r="F407" s="231"/>
      <c r="G407" s="231"/>
      <c r="H407" s="231"/>
      <c r="I407" s="231"/>
      <c r="J407" s="231"/>
      <c r="K407" s="274"/>
      <c r="L407" s="274"/>
      <c r="M407" s="231"/>
      <c r="N407" s="231"/>
      <c r="O407" s="231"/>
      <c r="P407" s="231"/>
      <c r="Q407" s="274"/>
      <c r="R407" s="231"/>
      <c r="S407" s="231"/>
      <c r="T407" s="231"/>
      <c r="U407" s="231"/>
      <c r="V407" s="274">
        <v>1</v>
      </c>
      <c r="W407" s="231"/>
      <c r="X407" s="231" t="s">
        <v>60</v>
      </c>
      <c r="Y407" s="274">
        <v>1</v>
      </c>
      <c r="Z407" s="279">
        <v>125</v>
      </c>
      <c r="AA407" s="225">
        <f t="shared" si="7"/>
        <v>125</v>
      </c>
      <c r="AB407" s="231" t="s">
        <v>20</v>
      </c>
      <c r="AC407" s="231" t="s">
        <v>3947</v>
      </c>
    </row>
    <row r="408" spans="1:29" ht="36" x14ac:dyDescent="0.25">
      <c r="A408" s="231">
        <v>405</v>
      </c>
      <c r="B408" s="279" t="s">
        <v>4680</v>
      </c>
      <c r="C408" s="280" t="s">
        <v>4681</v>
      </c>
      <c r="D408" s="273"/>
      <c r="E408" s="231"/>
      <c r="F408" s="231"/>
      <c r="G408" s="231"/>
      <c r="H408" s="231"/>
      <c r="I408" s="231"/>
      <c r="J408" s="231"/>
      <c r="K408" s="274"/>
      <c r="L408" s="274"/>
      <c r="M408" s="231"/>
      <c r="N408" s="231"/>
      <c r="O408" s="231"/>
      <c r="P408" s="231"/>
      <c r="Q408" s="274"/>
      <c r="R408" s="231"/>
      <c r="S408" s="231"/>
      <c r="T408" s="231"/>
      <c r="U408" s="231"/>
      <c r="V408" s="274"/>
      <c r="W408" s="231"/>
      <c r="X408" s="231" t="s">
        <v>60</v>
      </c>
      <c r="Y408" s="274">
        <v>1</v>
      </c>
      <c r="Z408" s="279">
        <v>15</v>
      </c>
      <c r="AA408" s="225">
        <f t="shared" si="7"/>
        <v>15</v>
      </c>
      <c r="AB408" s="231" t="s">
        <v>20</v>
      </c>
      <c r="AC408" s="231" t="s">
        <v>3947</v>
      </c>
    </row>
    <row r="409" spans="1:29" ht="24" x14ac:dyDescent="0.25">
      <c r="A409" s="231">
        <v>406</v>
      </c>
      <c r="B409" s="279" t="s">
        <v>4682</v>
      </c>
      <c r="C409" s="280" t="s">
        <v>4683</v>
      </c>
      <c r="D409" s="273"/>
      <c r="E409" s="231"/>
      <c r="F409" s="231"/>
      <c r="G409" s="231"/>
      <c r="H409" s="231"/>
      <c r="I409" s="231"/>
      <c r="J409" s="231"/>
      <c r="K409" s="274"/>
      <c r="L409" s="274"/>
      <c r="M409" s="231"/>
      <c r="N409" s="231"/>
      <c r="O409" s="231"/>
      <c r="P409" s="231"/>
      <c r="Q409" s="274"/>
      <c r="R409" s="231"/>
      <c r="S409" s="231"/>
      <c r="T409" s="231"/>
      <c r="U409" s="231"/>
      <c r="V409" s="274"/>
      <c r="W409" s="231"/>
      <c r="X409" s="231" t="s">
        <v>60</v>
      </c>
      <c r="Y409" s="274">
        <v>1</v>
      </c>
      <c r="Z409" s="279">
        <v>82.5</v>
      </c>
      <c r="AA409" s="225">
        <f t="shared" si="7"/>
        <v>82.5</v>
      </c>
      <c r="AB409" s="231" t="s">
        <v>20</v>
      </c>
      <c r="AC409" s="231" t="s">
        <v>3947</v>
      </c>
    </row>
    <row r="410" spans="1:29" ht="24" x14ac:dyDescent="0.25">
      <c r="A410" s="231">
        <v>407</v>
      </c>
      <c r="B410" s="274" t="s">
        <v>4684</v>
      </c>
      <c r="C410" s="234" t="s">
        <v>4685</v>
      </c>
      <c r="D410" s="273"/>
      <c r="E410" s="231"/>
      <c r="F410" s="231"/>
      <c r="G410" s="231"/>
      <c r="H410" s="231"/>
      <c r="I410" s="231"/>
      <c r="J410" s="231"/>
      <c r="K410" s="274"/>
      <c r="L410" s="274"/>
      <c r="M410" s="231"/>
      <c r="N410" s="231"/>
      <c r="O410" s="231"/>
      <c r="P410" s="231"/>
      <c r="Q410" s="274"/>
      <c r="R410" s="231"/>
      <c r="S410" s="231"/>
      <c r="T410" s="231"/>
      <c r="U410" s="231"/>
      <c r="V410" s="274"/>
      <c r="W410" s="231"/>
      <c r="X410" s="231" t="s">
        <v>60</v>
      </c>
      <c r="Y410" s="274">
        <v>1</v>
      </c>
      <c r="Z410" s="279">
        <v>160</v>
      </c>
      <c r="AA410" s="225">
        <f t="shared" si="7"/>
        <v>160</v>
      </c>
      <c r="AB410" s="231" t="s">
        <v>20</v>
      </c>
      <c r="AC410" s="231" t="s">
        <v>3947</v>
      </c>
    </row>
    <row r="411" spans="1:29" ht="24" x14ac:dyDescent="0.25">
      <c r="A411" s="231">
        <v>408</v>
      </c>
      <c r="B411" s="279" t="s">
        <v>4686</v>
      </c>
      <c r="C411" s="280" t="s">
        <v>4687</v>
      </c>
      <c r="D411" s="273"/>
      <c r="E411" s="231"/>
      <c r="F411" s="231"/>
      <c r="G411" s="231"/>
      <c r="H411" s="231"/>
      <c r="I411" s="231"/>
      <c r="J411" s="231"/>
      <c r="K411" s="274"/>
      <c r="L411" s="274"/>
      <c r="M411" s="231"/>
      <c r="N411" s="231"/>
      <c r="O411" s="231"/>
      <c r="P411" s="231"/>
      <c r="Q411" s="274"/>
      <c r="R411" s="231"/>
      <c r="S411" s="231"/>
      <c r="T411" s="231"/>
      <c r="U411" s="231"/>
      <c r="V411" s="274"/>
      <c r="W411" s="231"/>
      <c r="X411" s="231" t="s">
        <v>60</v>
      </c>
      <c r="Y411" s="274">
        <v>1</v>
      </c>
      <c r="Z411" s="279">
        <v>62.5</v>
      </c>
      <c r="AA411" s="225">
        <f t="shared" si="7"/>
        <v>62.5</v>
      </c>
      <c r="AB411" s="231" t="s">
        <v>20</v>
      </c>
      <c r="AC411" s="231" t="s">
        <v>3947</v>
      </c>
    </row>
    <row r="412" spans="1:29" ht="36" x14ac:dyDescent="0.25">
      <c r="A412" s="231">
        <v>409</v>
      </c>
      <c r="B412" s="279" t="s">
        <v>4688</v>
      </c>
      <c r="C412" s="280" t="s">
        <v>4689</v>
      </c>
      <c r="D412" s="273"/>
      <c r="E412" s="231"/>
      <c r="F412" s="231"/>
      <c r="G412" s="231"/>
      <c r="H412" s="231"/>
      <c r="I412" s="231"/>
      <c r="J412" s="231"/>
      <c r="K412" s="274"/>
      <c r="L412" s="274"/>
      <c r="M412" s="231"/>
      <c r="N412" s="231"/>
      <c r="O412" s="231"/>
      <c r="P412" s="231"/>
      <c r="Q412" s="274"/>
      <c r="R412" s="231"/>
      <c r="S412" s="231"/>
      <c r="T412" s="231"/>
      <c r="U412" s="231"/>
      <c r="V412" s="274"/>
      <c r="W412" s="231"/>
      <c r="X412" s="231" t="s">
        <v>60</v>
      </c>
      <c r="Y412" s="274">
        <v>1</v>
      </c>
      <c r="Z412" s="279">
        <v>63</v>
      </c>
      <c r="AA412" s="225">
        <f t="shared" si="7"/>
        <v>63</v>
      </c>
      <c r="AB412" s="231" t="s">
        <v>20</v>
      </c>
      <c r="AC412" s="231" t="s">
        <v>3947</v>
      </c>
    </row>
    <row r="413" spans="1:29" ht="24" x14ac:dyDescent="0.25">
      <c r="A413" s="231">
        <v>410</v>
      </c>
      <c r="B413" s="279" t="s">
        <v>4690</v>
      </c>
      <c r="C413" s="280" t="s">
        <v>4691</v>
      </c>
      <c r="D413" s="273"/>
      <c r="E413" s="231"/>
      <c r="F413" s="231"/>
      <c r="G413" s="231"/>
      <c r="H413" s="231"/>
      <c r="I413" s="231"/>
      <c r="J413" s="231"/>
      <c r="K413" s="274"/>
      <c r="L413" s="274"/>
      <c r="M413" s="231"/>
      <c r="N413" s="231"/>
      <c r="O413" s="231"/>
      <c r="P413" s="231"/>
      <c r="Q413" s="274"/>
      <c r="R413" s="231"/>
      <c r="S413" s="231"/>
      <c r="T413" s="231"/>
      <c r="U413" s="231"/>
      <c r="V413" s="274"/>
      <c r="W413" s="231"/>
      <c r="X413" s="231" t="s">
        <v>60</v>
      </c>
      <c r="Y413" s="274">
        <v>1</v>
      </c>
      <c r="Z413" s="279">
        <v>63</v>
      </c>
      <c r="AA413" s="225">
        <f t="shared" si="7"/>
        <v>63</v>
      </c>
      <c r="AB413" s="231" t="s">
        <v>20</v>
      </c>
      <c r="AC413" s="231" t="s">
        <v>3947</v>
      </c>
    </row>
    <row r="414" spans="1:29" ht="24" x14ac:dyDescent="0.25">
      <c r="A414" s="231">
        <v>411</v>
      </c>
      <c r="B414" s="274" t="s">
        <v>4692</v>
      </c>
      <c r="C414" s="234" t="s">
        <v>4693</v>
      </c>
      <c r="D414" s="273"/>
      <c r="E414" s="231"/>
      <c r="F414" s="231"/>
      <c r="G414" s="231"/>
      <c r="H414" s="231"/>
      <c r="I414" s="231"/>
      <c r="J414" s="231"/>
      <c r="K414" s="274"/>
      <c r="L414" s="274"/>
      <c r="M414" s="231"/>
      <c r="N414" s="231"/>
      <c r="O414" s="231"/>
      <c r="P414" s="231"/>
      <c r="Q414" s="274"/>
      <c r="R414" s="231"/>
      <c r="S414" s="231"/>
      <c r="T414" s="231"/>
      <c r="U414" s="231"/>
      <c r="V414" s="274">
        <v>1</v>
      </c>
      <c r="W414" s="231"/>
      <c r="X414" s="231" t="s">
        <v>60</v>
      </c>
      <c r="Y414" s="274">
        <v>1</v>
      </c>
      <c r="Z414" s="279">
        <v>82.5</v>
      </c>
      <c r="AA414" s="225">
        <f t="shared" si="7"/>
        <v>82.5</v>
      </c>
      <c r="AB414" s="231" t="s">
        <v>20</v>
      </c>
      <c r="AC414" s="231" t="s">
        <v>3947</v>
      </c>
    </row>
    <row r="415" spans="1:29" ht="36" x14ac:dyDescent="0.25">
      <c r="A415" s="231">
        <v>412</v>
      </c>
      <c r="B415" s="279" t="s">
        <v>4694</v>
      </c>
      <c r="C415" s="280" t="s">
        <v>4695</v>
      </c>
      <c r="D415" s="273"/>
      <c r="E415" s="231"/>
      <c r="F415" s="231"/>
      <c r="G415" s="231"/>
      <c r="H415" s="231"/>
      <c r="I415" s="231"/>
      <c r="J415" s="231"/>
      <c r="K415" s="274"/>
      <c r="L415" s="274"/>
      <c r="M415" s="231"/>
      <c r="N415" s="231"/>
      <c r="O415" s="231"/>
      <c r="P415" s="231"/>
      <c r="Q415" s="274"/>
      <c r="R415" s="231"/>
      <c r="S415" s="231"/>
      <c r="T415" s="231"/>
      <c r="U415" s="231"/>
      <c r="V415" s="274"/>
      <c r="W415" s="231"/>
      <c r="X415" s="231" t="s">
        <v>60</v>
      </c>
      <c r="Y415" s="274">
        <v>1</v>
      </c>
      <c r="Z415" s="279">
        <v>75</v>
      </c>
      <c r="AA415" s="225">
        <f t="shared" si="7"/>
        <v>75</v>
      </c>
      <c r="AB415" s="231" t="s">
        <v>20</v>
      </c>
      <c r="AC415" s="231" t="s">
        <v>3947</v>
      </c>
    </row>
    <row r="416" spans="1:29" ht="36" x14ac:dyDescent="0.25">
      <c r="A416" s="231">
        <v>413</v>
      </c>
      <c r="B416" s="279" t="s">
        <v>4696</v>
      </c>
      <c r="C416" s="280" t="s">
        <v>4697</v>
      </c>
      <c r="D416" s="273"/>
      <c r="E416" s="231"/>
      <c r="F416" s="231"/>
      <c r="G416" s="231"/>
      <c r="H416" s="231"/>
      <c r="I416" s="231"/>
      <c r="J416" s="231"/>
      <c r="K416" s="274"/>
      <c r="L416" s="274"/>
      <c r="M416" s="231"/>
      <c r="N416" s="231"/>
      <c r="O416" s="231"/>
      <c r="P416" s="231"/>
      <c r="Q416" s="274"/>
      <c r="R416" s="231"/>
      <c r="S416" s="231"/>
      <c r="T416" s="231"/>
      <c r="U416" s="231"/>
      <c r="V416" s="274"/>
      <c r="W416" s="231"/>
      <c r="X416" s="231" t="s">
        <v>60</v>
      </c>
      <c r="Y416" s="274">
        <v>1</v>
      </c>
      <c r="Z416" s="279">
        <v>82.5</v>
      </c>
      <c r="AA416" s="225">
        <f t="shared" si="7"/>
        <v>82.5</v>
      </c>
      <c r="AB416" s="231" t="s">
        <v>20</v>
      </c>
      <c r="AC416" s="231" t="s">
        <v>3947</v>
      </c>
    </row>
    <row r="417" spans="1:29" ht="24" x14ac:dyDescent="0.25">
      <c r="A417" s="231">
        <v>414</v>
      </c>
      <c r="B417" s="279" t="s">
        <v>4698</v>
      </c>
      <c r="C417" s="280" t="s">
        <v>4699</v>
      </c>
      <c r="D417" s="273"/>
      <c r="E417" s="231"/>
      <c r="F417" s="231"/>
      <c r="G417" s="231"/>
      <c r="H417" s="231"/>
      <c r="I417" s="231"/>
      <c r="J417" s="231"/>
      <c r="K417" s="274"/>
      <c r="L417" s="274"/>
      <c r="M417" s="231"/>
      <c r="N417" s="231"/>
      <c r="O417" s="231"/>
      <c r="P417" s="231"/>
      <c r="Q417" s="274"/>
      <c r="R417" s="231"/>
      <c r="S417" s="231"/>
      <c r="T417" s="231"/>
      <c r="U417" s="231"/>
      <c r="V417" s="274"/>
      <c r="W417" s="231"/>
      <c r="X417" s="231" t="s">
        <v>60</v>
      </c>
      <c r="Y417" s="274">
        <v>1</v>
      </c>
      <c r="Z417" s="279">
        <v>40</v>
      </c>
      <c r="AA417" s="225">
        <f t="shared" si="7"/>
        <v>40</v>
      </c>
      <c r="AB417" s="231" t="s">
        <v>20</v>
      </c>
      <c r="AC417" s="231" t="s">
        <v>3947</v>
      </c>
    </row>
    <row r="418" spans="1:29" x14ac:dyDescent="0.25">
      <c r="A418" s="231">
        <v>415</v>
      </c>
      <c r="B418" s="279"/>
      <c r="C418" s="280"/>
      <c r="D418" s="273"/>
      <c r="E418" s="231"/>
      <c r="F418" s="231"/>
      <c r="G418" s="231"/>
      <c r="H418" s="231"/>
      <c r="I418" s="231"/>
      <c r="J418" s="231"/>
      <c r="K418" s="274"/>
      <c r="L418" s="274"/>
      <c r="M418" s="231"/>
      <c r="N418" s="231"/>
      <c r="O418" s="231"/>
      <c r="P418" s="231"/>
      <c r="Q418" s="274"/>
      <c r="R418" s="231"/>
      <c r="S418" s="231"/>
      <c r="T418" s="231"/>
      <c r="U418" s="231"/>
      <c r="V418" s="274">
        <v>1</v>
      </c>
      <c r="W418" s="231"/>
      <c r="X418" s="231" t="s">
        <v>60</v>
      </c>
      <c r="Y418" s="274">
        <v>2</v>
      </c>
      <c r="Z418" s="279">
        <v>15</v>
      </c>
      <c r="AA418" s="225">
        <f t="shared" si="7"/>
        <v>30</v>
      </c>
      <c r="AB418" s="231" t="s">
        <v>20</v>
      </c>
      <c r="AC418" s="231" t="s">
        <v>3947</v>
      </c>
    </row>
    <row r="419" spans="1:29" ht="24" x14ac:dyDescent="0.25">
      <c r="A419" s="231">
        <v>416</v>
      </c>
      <c r="B419" s="279" t="s">
        <v>4700</v>
      </c>
      <c r="C419" s="280" t="s">
        <v>4701</v>
      </c>
      <c r="D419" s="273"/>
      <c r="E419" s="231"/>
      <c r="F419" s="231"/>
      <c r="G419" s="231"/>
      <c r="H419" s="231"/>
      <c r="I419" s="231"/>
      <c r="J419" s="231"/>
      <c r="K419" s="274"/>
      <c r="L419" s="274"/>
      <c r="M419" s="231"/>
      <c r="N419" s="231"/>
      <c r="O419" s="231"/>
      <c r="P419" s="231"/>
      <c r="Q419" s="274"/>
      <c r="R419" s="231"/>
      <c r="S419" s="231"/>
      <c r="T419" s="231"/>
      <c r="U419" s="231"/>
      <c r="V419" s="274"/>
      <c r="W419" s="231"/>
      <c r="X419" s="231" t="s">
        <v>60</v>
      </c>
      <c r="Y419" s="274">
        <v>1</v>
      </c>
      <c r="Z419" s="279">
        <v>62.5</v>
      </c>
      <c r="AA419" s="225">
        <f t="shared" si="7"/>
        <v>62.5</v>
      </c>
      <c r="AB419" s="231" t="s">
        <v>20</v>
      </c>
      <c r="AC419" s="231" t="s">
        <v>3947</v>
      </c>
    </row>
    <row r="420" spans="1:29" ht="24" x14ac:dyDescent="0.25">
      <c r="A420" s="231">
        <v>417</v>
      </c>
      <c r="B420" s="274" t="s">
        <v>4702</v>
      </c>
      <c r="C420" s="234" t="s">
        <v>4703</v>
      </c>
      <c r="D420" s="273"/>
      <c r="E420" s="231"/>
      <c r="F420" s="231"/>
      <c r="G420" s="231"/>
      <c r="H420" s="231"/>
      <c r="I420" s="231"/>
      <c r="J420" s="231"/>
      <c r="K420" s="274"/>
      <c r="L420" s="274"/>
      <c r="M420" s="231"/>
      <c r="N420" s="231"/>
      <c r="O420" s="231"/>
      <c r="P420" s="231"/>
      <c r="Q420" s="274"/>
      <c r="R420" s="231"/>
      <c r="S420" s="231"/>
      <c r="T420" s="231"/>
      <c r="U420" s="231"/>
      <c r="V420" s="274"/>
      <c r="W420" s="231"/>
      <c r="X420" s="231" t="s">
        <v>60</v>
      </c>
      <c r="Y420" s="274">
        <v>1</v>
      </c>
      <c r="Z420" s="279">
        <v>63</v>
      </c>
      <c r="AA420" s="225">
        <f t="shared" si="7"/>
        <v>63</v>
      </c>
      <c r="AB420" s="231" t="s">
        <v>20</v>
      </c>
      <c r="AC420" s="231" t="s">
        <v>3947</v>
      </c>
    </row>
    <row r="421" spans="1:29" ht="24" x14ac:dyDescent="0.25">
      <c r="A421" s="231">
        <v>418</v>
      </c>
      <c r="B421" s="279" t="s">
        <v>4704</v>
      </c>
      <c r="C421" s="280" t="s">
        <v>4705</v>
      </c>
      <c r="D421" s="273"/>
      <c r="E421" s="231"/>
      <c r="F421" s="231"/>
      <c r="G421" s="231"/>
      <c r="H421" s="231"/>
      <c r="I421" s="231"/>
      <c r="J421" s="231"/>
      <c r="K421" s="274"/>
      <c r="L421" s="274"/>
      <c r="M421" s="231"/>
      <c r="N421" s="231"/>
      <c r="O421" s="231"/>
      <c r="P421" s="231"/>
      <c r="Q421" s="274"/>
      <c r="R421" s="231"/>
      <c r="S421" s="231"/>
      <c r="T421" s="231"/>
      <c r="U421" s="231"/>
      <c r="V421" s="274"/>
      <c r="W421" s="231"/>
      <c r="X421" s="231" t="s">
        <v>60</v>
      </c>
      <c r="Y421" s="274">
        <v>1</v>
      </c>
      <c r="Z421" s="279">
        <v>82.5</v>
      </c>
      <c r="AA421" s="225">
        <f t="shared" si="7"/>
        <v>82.5</v>
      </c>
      <c r="AB421" s="231" t="s">
        <v>20</v>
      </c>
      <c r="AC421" s="231" t="s">
        <v>3947</v>
      </c>
    </row>
    <row r="422" spans="1:29" ht="24" x14ac:dyDescent="0.25">
      <c r="A422" s="231">
        <v>419</v>
      </c>
      <c r="B422" s="279" t="s">
        <v>4706</v>
      </c>
      <c r="C422" s="280" t="s">
        <v>4707</v>
      </c>
      <c r="D422" s="273"/>
      <c r="E422" s="231"/>
      <c r="F422" s="231"/>
      <c r="G422" s="231"/>
      <c r="H422" s="231"/>
      <c r="I422" s="231"/>
      <c r="J422" s="231"/>
      <c r="K422" s="274"/>
      <c r="L422" s="274"/>
      <c r="M422" s="231"/>
      <c r="N422" s="231"/>
      <c r="O422" s="231"/>
      <c r="P422" s="231"/>
      <c r="Q422" s="274"/>
      <c r="R422" s="231"/>
      <c r="S422" s="231"/>
      <c r="T422" s="231"/>
      <c r="U422" s="231"/>
      <c r="V422" s="274"/>
      <c r="W422" s="231"/>
      <c r="X422" s="231" t="s">
        <v>60</v>
      </c>
      <c r="Y422" s="274">
        <v>1</v>
      </c>
      <c r="Z422" s="279">
        <v>82.5</v>
      </c>
      <c r="AA422" s="225">
        <f t="shared" si="7"/>
        <v>82.5</v>
      </c>
      <c r="AB422" s="231" t="s">
        <v>20</v>
      </c>
      <c r="AC422" s="231" t="s">
        <v>3947</v>
      </c>
    </row>
    <row r="423" spans="1:29" ht="36" x14ac:dyDescent="0.25">
      <c r="A423" s="231">
        <v>420</v>
      </c>
      <c r="B423" s="279" t="s">
        <v>4708</v>
      </c>
      <c r="C423" s="280" t="s">
        <v>4709</v>
      </c>
      <c r="D423" s="273"/>
      <c r="E423" s="231"/>
      <c r="F423" s="231"/>
      <c r="G423" s="231"/>
      <c r="H423" s="231"/>
      <c r="I423" s="231"/>
      <c r="J423" s="231"/>
      <c r="K423" s="274"/>
      <c r="L423" s="274"/>
      <c r="M423" s="231"/>
      <c r="N423" s="231"/>
      <c r="O423" s="231"/>
      <c r="P423" s="231"/>
      <c r="Q423" s="274"/>
      <c r="R423" s="231"/>
      <c r="S423" s="231"/>
      <c r="T423" s="231"/>
      <c r="U423" s="231"/>
      <c r="V423" s="274">
        <v>1</v>
      </c>
      <c r="W423" s="231"/>
      <c r="X423" s="231" t="s">
        <v>60</v>
      </c>
      <c r="Y423" s="274">
        <v>1</v>
      </c>
      <c r="Z423" s="279">
        <v>82.5</v>
      </c>
      <c r="AA423" s="225">
        <f t="shared" si="7"/>
        <v>82.5</v>
      </c>
      <c r="AB423" s="231" t="s">
        <v>20</v>
      </c>
      <c r="AC423" s="231" t="s">
        <v>3947</v>
      </c>
    </row>
    <row r="424" spans="1:29" ht="36" x14ac:dyDescent="0.25">
      <c r="A424" s="231">
        <v>421</v>
      </c>
      <c r="B424" s="279" t="s">
        <v>4710</v>
      </c>
      <c r="C424" s="280" t="s">
        <v>4711</v>
      </c>
      <c r="D424" s="273"/>
      <c r="E424" s="231"/>
      <c r="F424" s="231"/>
      <c r="G424" s="231"/>
      <c r="H424" s="231"/>
      <c r="I424" s="231"/>
      <c r="J424" s="231"/>
      <c r="K424" s="274"/>
      <c r="L424" s="274"/>
      <c r="M424" s="231"/>
      <c r="N424" s="231"/>
      <c r="O424" s="231"/>
      <c r="P424" s="231"/>
      <c r="Q424" s="274"/>
      <c r="R424" s="231"/>
      <c r="S424" s="231"/>
      <c r="T424" s="231"/>
      <c r="U424" s="231"/>
      <c r="V424" s="274">
        <v>1</v>
      </c>
      <c r="W424" s="231"/>
      <c r="X424" s="231" t="s">
        <v>60</v>
      </c>
      <c r="Y424" s="274">
        <v>1</v>
      </c>
      <c r="Z424" s="279">
        <v>20</v>
      </c>
      <c r="AA424" s="225">
        <f t="shared" si="7"/>
        <v>20</v>
      </c>
      <c r="AB424" s="231" t="s">
        <v>20</v>
      </c>
      <c r="AC424" s="231" t="s">
        <v>3947</v>
      </c>
    </row>
    <row r="425" spans="1:29" ht="36" x14ac:dyDescent="0.25">
      <c r="A425" s="231">
        <v>422</v>
      </c>
      <c r="B425" s="274" t="s">
        <v>4712</v>
      </c>
      <c r="C425" s="234" t="s">
        <v>4713</v>
      </c>
      <c r="D425" s="273"/>
      <c r="E425" s="231"/>
      <c r="F425" s="231"/>
      <c r="G425" s="231"/>
      <c r="H425" s="231"/>
      <c r="I425" s="231"/>
      <c r="J425" s="231"/>
      <c r="K425" s="274"/>
      <c r="L425" s="274"/>
      <c r="M425" s="231"/>
      <c r="N425" s="231"/>
      <c r="O425" s="231"/>
      <c r="P425" s="231"/>
      <c r="Q425" s="274"/>
      <c r="R425" s="231"/>
      <c r="S425" s="231"/>
      <c r="T425" s="231"/>
      <c r="U425" s="231"/>
      <c r="V425" s="274">
        <v>1</v>
      </c>
      <c r="W425" s="231"/>
      <c r="X425" s="231" t="s">
        <v>60</v>
      </c>
      <c r="Y425" s="274">
        <v>1</v>
      </c>
      <c r="Z425" s="279">
        <v>20</v>
      </c>
      <c r="AA425" s="225">
        <f t="shared" si="7"/>
        <v>20</v>
      </c>
      <c r="AB425" s="231" t="s">
        <v>20</v>
      </c>
      <c r="AC425" s="231" t="s">
        <v>3947</v>
      </c>
    </row>
    <row r="426" spans="1:29" ht="48" x14ac:dyDescent="0.25">
      <c r="A426" s="231">
        <v>423</v>
      </c>
      <c r="B426" s="279" t="s">
        <v>4714</v>
      </c>
      <c r="C426" s="280" t="s">
        <v>4715</v>
      </c>
      <c r="D426" s="273"/>
      <c r="E426" s="231"/>
      <c r="F426" s="231"/>
      <c r="G426" s="231"/>
      <c r="H426" s="231"/>
      <c r="I426" s="231"/>
      <c r="J426" s="231"/>
      <c r="K426" s="274"/>
      <c r="L426" s="274"/>
      <c r="M426" s="231"/>
      <c r="N426" s="231"/>
      <c r="O426" s="231"/>
      <c r="P426" s="231"/>
      <c r="Q426" s="274"/>
      <c r="R426" s="231"/>
      <c r="S426" s="231"/>
      <c r="T426" s="231"/>
      <c r="U426" s="231"/>
      <c r="V426" s="274">
        <v>1</v>
      </c>
      <c r="W426" s="231"/>
      <c r="X426" s="231" t="s">
        <v>60</v>
      </c>
      <c r="Y426" s="274">
        <v>1</v>
      </c>
      <c r="Z426" s="279">
        <v>30</v>
      </c>
      <c r="AA426" s="225">
        <f t="shared" si="7"/>
        <v>30</v>
      </c>
      <c r="AB426" s="231" t="s">
        <v>20</v>
      </c>
      <c r="AC426" s="231" t="s">
        <v>3947</v>
      </c>
    </row>
    <row r="427" spans="1:29" ht="36" x14ac:dyDescent="0.25">
      <c r="A427" s="231">
        <v>424</v>
      </c>
      <c r="B427" s="279" t="s">
        <v>4716</v>
      </c>
      <c r="C427" s="280" t="s">
        <v>4717</v>
      </c>
      <c r="D427" s="273"/>
      <c r="E427" s="231"/>
      <c r="F427" s="231"/>
      <c r="G427" s="231"/>
      <c r="H427" s="231"/>
      <c r="I427" s="231"/>
      <c r="J427" s="231"/>
      <c r="K427" s="274"/>
      <c r="L427" s="274"/>
      <c r="M427" s="231"/>
      <c r="N427" s="231"/>
      <c r="O427" s="231"/>
      <c r="P427" s="231"/>
      <c r="Q427" s="274"/>
      <c r="R427" s="231"/>
      <c r="S427" s="231"/>
      <c r="T427" s="231"/>
      <c r="U427" s="231"/>
      <c r="V427" s="274">
        <v>1</v>
      </c>
      <c r="W427" s="231"/>
      <c r="X427" s="231" t="s">
        <v>60</v>
      </c>
      <c r="Y427" s="274">
        <v>1</v>
      </c>
      <c r="Z427" s="279">
        <v>20</v>
      </c>
      <c r="AA427" s="225">
        <f t="shared" si="7"/>
        <v>20</v>
      </c>
      <c r="AB427" s="231" t="s">
        <v>20</v>
      </c>
      <c r="AC427" s="231" t="s">
        <v>3947</v>
      </c>
    </row>
    <row r="428" spans="1:29" ht="36" x14ac:dyDescent="0.25">
      <c r="A428" s="231">
        <v>425</v>
      </c>
      <c r="B428" s="279" t="s">
        <v>4718</v>
      </c>
      <c r="C428" s="280" t="s">
        <v>4719</v>
      </c>
      <c r="D428" s="273"/>
      <c r="E428" s="231"/>
      <c r="F428" s="231"/>
      <c r="G428" s="231"/>
      <c r="H428" s="231"/>
      <c r="I428" s="231"/>
      <c r="J428" s="231"/>
      <c r="K428" s="274"/>
      <c r="L428" s="274"/>
      <c r="M428" s="231"/>
      <c r="N428" s="231"/>
      <c r="O428" s="231"/>
      <c r="P428" s="231"/>
      <c r="Q428" s="274"/>
      <c r="R428" s="231"/>
      <c r="S428" s="231"/>
      <c r="T428" s="231"/>
      <c r="U428" s="231"/>
      <c r="V428" s="274">
        <v>1</v>
      </c>
      <c r="W428" s="231"/>
      <c r="X428" s="231" t="s">
        <v>60</v>
      </c>
      <c r="Y428" s="274">
        <v>1</v>
      </c>
      <c r="Z428" s="279">
        <v>30</v>
      </c>
      <c r="AA428" s="225">
        <f t="shared" si="7"/>
        <v>30</v>
      </c>
      <c r="AB428" s="231" t="s">
        <v>20</v>
      </c>
      <c r="AC428" s="231" t="s">
        <v>3947</v>
      </c>
    </row>
    <row r="429" spans="1:29" ht="24" x14ac:dyDescent="0.25">
      <c r="A429" s="231">
        <v>426</v>
      </c>
      <c r="B429" s="274" t="s">
        <v>4720</v>
      </c>
      <c r="C429" s="234" t="s">
        <v>4721</v>
      </c>
      <c r="D429" s="273"/>
      <c r="E429" s="231"/>
      <c r="F429" s="231"/>
      <c r="G429" s="231"/>
      <c r="H429" s="231"/>
      <c r="I429" s="231"/>
      <c r="J429" s="231"/>
      <c r="K429" s="274"/>
      <c r="L429" s="274"/>
      <c r="M429" s="231"/>
      <c r="N429" s="231"/>
      <c r="O429" s="231"/>
      <c r="P429" s="231"/>
      <c r="Q429" s="274"/>
      <c r="R429" s="231"/>
      <c r="S429" s="231"/>
      <c r="T429" s="231"/>
      <c r="U429" s="231"/>
      <c r="V429" s="274"/>
      <c r="W429" s="231"/>
      <c r="X429" s="231" t="s">
        <v>60</v>
      </c>
      <c r="Y429" s="274">
        <v>1</v>
      </c>
      <c r="Z429" s="279">
        <v>35</v>
      </c>
      <c r="AA429" s="225">
        <f t="shared" si="7"/>
        <v>35</v>
      </c>
      <c r="AB429" s="231" t="s">
        <v>20</v>
      </c>
      <c r="AC429" s="231" t="s">
        <v>3947</v>
      </c>
    </row>
    <row r="430" spans="1:29" ht="24" x14ac:dyDescent="0.25">
      <c r="A430" s="231">
        <v>427</v>
      </c>
      <c r="B430" s="279" t="s">
        <v>4722</v>
      </c>
      <c r="C430" s="280" t="s">
        <v>4723</v>
      </c>
      <c r="D430" s="273"/>
      <c r="E430" s="231"/>
      <c r="F430" s="231"/>
      <c r="G430" s="231"/>
      <c r="H430" s="231"/>
      <c r="I430" s="231"/>
      <c r="J430" s="231"/>
      <c r="K430" s="274"/>
      <c r="L430" s="274"/>
      <c r="M430" s="231"/>
      <c r="N430" s="231"/>
      <c r="O430" s="231"/>
      <c r="P430" s="231"/>
      <c r="Q430" s="274"/>
      <c r="R430" s="231"/>
      <c r="S430" s="231"/>
      <c r="T430" s="231"/>
      <c r="U430" s="231"/>
      <c r="V430" s="274">
        <v>1</v>
      </c>
      <c r="W430" s="231"/>
      <c r="X430" s="231" t="s">
        <v>60</v>
      </c>
      <c r="Y430" s="274">
        <v>1</v>
      </c>
      <c r="Z430" s="279">
        <v>62.5</v>
      </c>
      <c r="AA430" s="225">
        <f t="shared" si="7"/>
        <v>62.5</v>
      </c>
      <c r="AB430" s="231" t="s">
        <v>20</v>
      </c>
      <c r="AC430" s="231" t="s">
        <v>3947</v>
      </c>
    </row>
    <row r="431" spans="1:29" ht="36" x14ac:dyDescent="0.25">
      <c r="A431" s="231">
        <v>428</v>
      </c>
      <c r="B431" s="279" t="s">
        <v>4724</v>
      </c>
      <c r="C431" s="280" t="s">
        <v>4725</v>
      </c>
      <c r="D431" s="273"/>
      <c r="E431" s="231"/>
      <c r="F431" s="231"/>
      <c r="G431" s="231"/>
      <c r="H431" s="231"/>
      <c r="I431" s="231"/>
      <c r="J431" s="231"/>
      <c r="K431" s="274"/>
      <c r="L431" s="274"/>
      <c r="M431" s="231"/>
      <c r="N431" s="231"/>
      <c r="O431" s="231"/>
      <c r="P431" s="231"/>
      <c r="Q431" s="274"/>
      <c r="R431" s="231"/>
      <c r="S431" s="231"/>
      <c r="T431" s="231">
        <v>1</v>
      </c>
      <c r="U431" s="231"/>
      <c r="V431" s="274">
        <v>1</v>
      </c>
      <c r="W431" s="231"/>
      <c r="X431" s="231" t="s">
        <v>60</v>
      </c>
      <c r="Y431" s="274">
        <v>1</v>
      </c>
      <c r="Z431" s="279">
        <v>25</v>
      </c>
      <c r="AA431" s="225">
        <f t="shared" si="7"/>
        <v>25</v>
      </c>
      <c r="AB431" s="231" t="s">
        <v>20</v>
      </c>
      <c r="AC431" s="231" t="s">
        <v>3947</v>
      </c>
    </row>
    <row r="432" spans="1:29" ht="36" x14ac:dyDescent="0.25">
      <c r="A432" s="231">
        <v>429</v>
      </c>
      <c r="B432" s="279" t="s">
        <v>4726</v>
      </c>
      <c r="C432" s="280" t="s">
        <v>4727</v>
      </c>
      <c r="D432" s="273"/>
      <c r="E432" s="231"/>
      <c r="F432" s="231"/>
      <c r="G432" s="231"/>
      <c r="H432" s="231"/>
      <c r="I432" s="231"/>
      <c r="J432" s="231"/>
      <c r="K432" s="274"/>
      <c r="L432" s="274"/>
      <c r="M432" s="231"/>
      <c r="N432" s="231"/>
      <c r="O432" s="231"/>
      <c r="P432" s="231"/>
      <c r="Q432" s="274"/>
      <c r="R432" s="231"/>
      <c r="S432" s="231"/>
      <c r="T432" s="231"/>
      <c r="U432" s="231"/>
      <c r="V432" s="274">
        <v>1</v>
      </c>
      <c r="W432" s="231"/>
      <c r="X432" s="231" t="s">
        <v>60</v>
      </c>
      <c r="Y432" s="274">
        <v>1</v>
      </c>
      <c r="Z432" s="279">
        <v>20</v>
      </c>
      <c r="AA432" s="225">
        <f t="shared" si="7"/>
        <v>20</v>
      </c>
      <c r="AB432" s="231" t="s">
        <v>20</v>
      </c>
      <c r="AC432" s="231" t="s">
        <v>3947</v>
      </c>
    </row>
    <row r="433" spans="1:29" ht="24" x14ac:dyDescent="0.25">
      <c r="A433" s="231">
        <v>430</v>
      </c>
      <c r="B433" s="279" t="s">
        <v>4728</v>
      </c>
      <c r="C433" s="280" t="s">
        <v>4729</v>
      </c>
      <c r="D433" s="273"/>
      <c r="E433" s="231"/>
      <c r="F433" s="231"/>
      <c r="G433" s="231"/>
      <c r="H433" s="231"/>
      <c r="I433" s="231"/>
      <c r="J433" s="231"/>
      <c r="K433" s="274"/>
      <c r="L433" s="274"/>
      <c r="M433" s="231"/>
      <c r="N433" s="231"/>
      <c r="O433" s="231"/>
      <c r="P433" s="231"/>
      <c r="Q433" s="274"/>
      <c r="R433" s="231"/>
      <c r="S433" s="231"/>
      <c r="T433" s="231"/>
      <c r="U433" s="231"/>
      <c r="V433" s="274"/>
      <c r="W433" s="231"/>
      <c r="X433" s="231" t="s">
        <v>60</v>
      </c>
      <c r="Y433" s="274">
        <v>1</v>
      </c>
      <c r="Z433" s="279">
        <v>82.5</v>
      </c>
      <c r="AA433" s="225">
        <f t="shared" si="7"/>
        <v>82.5</v>
      </c>
      <c r="AB433" s="231" t="s">
        <v>20</v>
      </c>
      <c r="AC433" s="231" t="s">
        <v>3947</v>
      </c>
    </row>
    <row r="434" spans="1:29" ht="24" x14ac:dyDescent="0.25">
      <c r="A434" s="231">
        <v>431</v>
      </c>
      <c r="B434" s="274" t="s">
        <v>4730</v>
      </c>
      <c r="C434" s="234" t="s">
        <v>4731</v>
      </c>
      <c r="D434" s="273"/>
      <c r="E434" s="231"/>
      <c r="F434" s="231"/>
      <c r="G434" s="231"/>
      <c r="H434" s="231"/>
      <c r="I434" s="231"/>
      <c r="J434" s="231"/>
      <c r="K434" s="274"/>
      <c r="L434" s="274"/>
      <c r="M434" s="231"/>
      <c r="N434" s="231"/>
      <c r="O434" s="231"/>
      <c r="P434" s="231"/>
      <c r="Q434" s="274"/>
      <c r="R434" s="231"/>
      <c r="S434" s="231"/>
      <c r="T434" s="231"/>
      <c r="U434" s="231"/>
      <c r="V434" s="274"/>
      <c r="W434" s="231"/>
      <c r="X434" s="231" t="s">
        <v>60</v>
      </c>
      <c r="Y434" s="274">
        <v>1</v>
      </c>
      <c r="Z434" s="279">
        <v>75</v>
      </c>
      <c r="AA434" s="225">
        <f t="shared" si="7"/>
        <v>75</v>
      </c>
      <c r="AB434" s="231" t="s">
        <v>20</v>
      </c>
      <c r="AC434" s="231" t="s">
        <v>3947</v>
      </c>
    </row>
    <row r="435" spans="1:29" ht="24" x14ac:dyDescent="0.25">
      <c r="A435" s="231">
        <v>432</v>
      </c>
      <c r="B435" s="279" t="s">
        <v>4732</v>
      </c>
      <c r="C435" s="280" t="s">
        <v>4733</v>
      </c>
      <c r="D435" s="273"/>
      <c r="E435" s="231"/>
      <c r="F435" s="231"/>
      <c r="G435" s="231"/>
      <c r="H435" s="231"/>
      <c r="I435" s="231"/>
      <c r="J435" s="231"/>
      <c r="K435" s="274"/>
      <c r="L435" s="274"/>
      <c r="M435" s="231"/>
      <c r="N435" s="231"/>
      <c r="O435" s="231"/>
      <c r="P435" s="231"/>
      <c r="Q435" s="274"/>
      <c r="R435" s="231"/>
      <c r="S435" s="231"/>
      <c r="T435" s="231"/>
      <c r="U435" s="231"/>
      <c r="V435" s="274">
        <v>1</v>
      </c>
      <c r="W435" s="231"/>
      <c r="X435" s="231" t="s">
        <v>60</v>
      </c>
      <c r="Y435" s="274">
        <v>1</v>
      </c>
      <c r="Z435" s="279">
        <v>82.5</v>
      </c>
      <c r="AA435" s="225">
        <f t="shared" si="7"/>
        <v>82.5</v>
      </c>
      <c r="AB435" s="231" t="s">
        <v>20</v>
      </c>
      <c r="AC435" s="231" t="s">
        <v>3947</v>
      </c>
    </row>
    <row r="436" spans="1:29" ht="24" x14ac:dyDescent="0.25">
      <c r="A436" s="231">
        <v>433</v>
      </c>
      <c r="B436" s="279" t="s">
        <v>4734</v>
      </c>
      <c r="C436" s="280" t="s">
        <v>4735</v>
      </c>
      <c r="D436" s="273"/>
      <c r="E436" s="231"/>
      <c r="F436" s="231"/>
      <c r="G436" s="231"/>
      <c r="H436" s="231"/>
      <c r="I436" s="231"/>
      <c r="J436" s="231"/>
      <c r="K436" s="274"/>
      <c r="L436" s="274"/>
      <c r="M436" s="231"/>
      <c r="N436" s="231"/>
      <c r="O436" s="231"/>
      <c r="P436" s="231"/>
      <c r="Q436" s="274"/>
      <c r="R436" s="231"/>
      <c r="S436" s="231"/>
      <c r="T436" s="231"/>
      <c r="U436" s="231"/>
      <c r="V436" s="274">
        <v>1</v>
      </c>
      <c r="W436" s="231"/>
      <c r="X436" s="231" t="s">
        <v>60</v>
      </c>
      <c r="Y436" s="274">
        <v>1</v>
      </c>
      <c r="Z436" s="279">
        <v>25</v>
      </c>
      <c r="AA436" s="225">
        <f t="shared" si="7"/>
        <v>25</v>
      </c>
      <c r="AB436" s="231" t="s">
        <v>20</v>
      </c>
      <c r="AC436" s="231" t="s">
        <v>3947</v>
      </c>
    </row>
    <row r="437" spans="1:29" ht="36" x14ac:dyDescent="0.25">
      <c r="A437" s="231">
        <v>434</v>
      </c>
      <c r="B437" s="279" t="s">
        <v>4736</v>
      </c>
      <c r="C437" s="280" t="s">
        <v>4737</v>
      </c>
      <c r="D437" s="273"/>
      <c r="E437" s="231"/>
      <c r="F437" s="231"/>
      <c r="G437" s="231"/>
      <c r="H437" s="231"/>
      <c r="I437" s="231"/>
      <c r="J437" s="231"/>
      <c r="K437" s="274"/>
      <c r="L437" s="274"/>
      <c r="M437" s="231"/>
      <c r="N437" s="231"/>
      <c r="O437" s="231"/>
      <c r="P437" s="231"/>
      <c r="Q437" s="274"/>
      <c r="R437" s="231"/>
      <c r="S437" s="231"/>
      <c r="T437" s="231"/>
      <c r="U437" s="231"/>
      <c r="V437" s="274"/>
      <c r="W437" s="231"/>
      <c r="X437" s="231" t="s">
        <v>60</v>
      </c>
      <c r="Y437" s="274">
        <v>1</v>
      </c>
      <c r="Z437" s="279">
        <v>25</v>
      </c>
      <c r="AA437" s="225">
        <f t="shared" si="7"/>
        <v>25</v>
      </c>
      <c r="AB437" s="231" t="s">
        <v>20</v>
      </c>
      <c r="AC437" s="231" t="s">
        <v>3947</v>
      </c>
    </row>
    <row r="438" spans="1:29" ht="24" x14ac:dyDescent="0.25">
      <c r="A438" s="231">
        <v>435</v>
      </c>
      <c r="B438" s="279" t="s">
        <v>4738</v>
      </c>
      <c r="C438" s="280" t="s">
        <v>4739</v>
      </c>
      <c r="D438" s="273"/>
      <c r="E438" s="231"/>
      <c r="F438" s="231"/>
      <c r="G438" s="231"/>
      <c r="H438" s="231"/>
      <c r="I438" s="231"/>
      <c r="J438" s="231"/>
      <c r="K438" s="274"/>
      <c r="L438" s="274"/>
      <c r="M438" s="231"/>
      <c r="N438" s="231"/>
      <c r="O438" s="231"/>
      <c r="P438" s="231"/>
      <c r="Q438" s="274"/>
      <c r="R438" s="231"/>
      <c r="S438" s="231"/>
      <c r="T438" s="231"/>
      <c r="U438" s="231"/>
      <c r="V438" s="274"/>
      <c r="W438" s="231"/>
      <c r="X438" s="231" t="s">
        <v>60</v>
      </c>
      <c r="Y438" s="274">
        <v>1</v>
      </c>
      <c r="Z438" s="279">
        <v>63</v>
      </c>
      <c r="AA438" s="225">
        <f t="shared" si="7"/>
        <v>63</v>
      </c>
      <c r="AB438" s="231" t="s">
        <v>20</v>
      </c>
      <c r="AC438" s="231" t="s">
        <v>3947</v>
      </c>
    </row>
    <row r="439" spans="1:29" ht="24" x14ac:dyDescent="0.25">
      <c r="A439" s="231">
        <v>436</v>
      </c>
      <c r="B439" s="274" t="s">
        <v>4740</v>
      </c>
      <c r="C439" s="234" t="s">
        <v>4741</v>
      </c>
      <c r="D439" s="273"/>
      <c r="E439" s="231"/>
      <c r="F439" s="231"/>
      <c r="G439" s="231"/>
      <c r="H439" s="231"/>
      <c r="I439" s="231"/>
      <c r="J439" s="231"/>
      <c r="K439" s="274"/>
      <c r="L439" s="274"/>
      <c r="M439" s="231"/>
      <c r="N439" s="231"/>
      <c r="O439" s="231"/>
      <c r="P439" s="231"/>
      <c r="Q439" s="274"/>
      <c r="R439" s="231"/>
      <c r="S439" s="231"/>
      <c r="T439" s="231"/>
      <c r="U439" s="231"/>
      <c r="V439" s="274">
        <v>1</v>
      </c>
      <c r="W439" s="231"/>
      <c r="X439" s="231" t="s">
        <v>60</v>
      </c>
      <c r="Y439" s="274">
        <v>1</v>
      </c>
      <c r="Z439" s="279">
        <v>82.5</v>
      </c>
      <c r="AA439" s="225">
        <f t="shared" si="7"/>
        <v>82.5</v>
      </c>
      <c r="AB439" s="231" t="s">
        <v>20</v>
      </c>
      <c r="AC439" s="231" t="s">
        <v>3947</v>
      </c>
    </row>
    <row r="440" spans="1:29" ht="24" x14ac:dyDescent="0.25">
      <c r="A440" s="231">
        <v>437</v>
      </c>
      <c r="B440" s="279" t="s">
        <v>4742</v>
      </c>
      <c r="C440" s="280" t="s">
        <v>4743</v>
      </c>
      <c r="D440" s="273"/>
      <c r="E440" s="231"/>
      <c r="F440" s="231"/>
      <c r="G440" s="231"/>
      <c r="H440" s="231"/>
      <c r="I440" s="231"/>
      <c r="J440" s="231"/>
      <c r="K440" s="274"/>
      <c r="L440" s="274"/>
      <c r="M440" s="231"/>
      <c r="N440" s="231"/>
      <c r="O440" s="231"/>
      <c r="P440" s="231"/>
      <c r="Q440" s="274"/>
      <c r="R440" s="231"/>
      <c r="S440" s="231"/>
      <c r="T440" s="231"/>
      <c r="U440" s="231"/>
      <c r="V440" s="274">
        <v>1</v>
      </c>
      <c r="W440" s="231"/>
      <c r="X440" s="231" t="s">
        <v>60</v>
      </c>
      <c r="Y440" s="274">
        <v>1</v>
      </c>
      <c r="Z440" s="279">
        <v>62.5</v>
      </c>
      <c r="AA440" s="225">
        <f t="shared" si="7"/>
        <v>62.5</v>
      </c>
      <c r="AB440" s="231" t="s">
        <v>20</v>
      </c>
      <c r="AC440" s="231" t="s">
        <v>3947</v>
      </c>
    </row>
    <row r="441" spans="1:29" ht="24" x14ac:dyDescent="0.25">
      <c r="A441" s="231">
        <v>438</v>
      </c>
      <c r="B441" s="279" t="s">
        <v>4744</v>
      </c>
      <c r="C441" s="280" t="s">
        <v>4745</v>
      </c>
      <c r="D441" s="273"/>
      <c r="E441" s="231"/>
      <c r="F441" s="231"/>
      <c r="G441" s="231"/>
      <c r="H441" s="231"/>
      <c r="I441" s="231"/>
      <c r="J441" s="231"/>
      <c r="K441" s="274"/>
      <c r="L441" s="274"/>
      <c r="M441" s="231"/>
      <c r="N441" s="231"/>
      <c r="O441" s="231"/>
      <c r="P441" s="231"/>
      <c r="Q441" s="274"/>
      <c r="R441" s="231"/>
      <c r="S441" s="231"/>
      <c r="T441" s="231"/>
      <c r="U441" s="231"/>
      <c r="V441" s="274"/>
      <c r="W441" s="231"/>
      <c r="X441" s="231" t="s">
        <v>60</v>
      </c>
      <c r="Y441" s="274">
        <v>1</v>
      </c>
      <c r="Z441" s="279">
        <v>82.5</v>
      </c>
      <c r="AA441" s="225">
        <f t="shared" si="7"/>
        <v>82.5</v>
      </c>
      <c r="AB441" s="231" t="s">
        <v>20</v>
      </c>
      <c r="AC441" s="231" t="s">
        <v>3947</v>
      </c>
    </row>
    <row r="442" spans="1:29" ht="36" x14ac:dyDescent="0.25">
      <c r="A442" s="231">
        <v>439</v>
      </c>
      <c r="B442" s="279" t="s">
        <v>4746</v>
      </c>
      <c r="C442" s="280" t="s">
        <v>4747</v>
      </c>
      <c r="D442" s="273"/>
      <c r="E442" s="231"/>
      <c r="F442" s="231"/>
      <c r="G442" s="231"/>
      <c r="H442" s="231"/>
      <c r="I442" s="231"/>
      <c r="J442" s="231"/>
      <c r="K442" s="274"/>
      <c r="L442" s="274"/>
      <c r="M442" s="231"/>
      <c r="N442" s="231"/>
      <c r="O442" s="231"/>
      <c r="P442" s="231"/>
      <c r="Q442" s="274"/>
      <c r="R442" s="231"/>
      <c r="S442" s="231"/>
      <c r="T442" s="231"/>
      <c r="U442" s="231"/>
      <c r="V442" s="274"/>
      <c r="W442" s="231"/>
      <c r="X442" s="231" t="s">
        <v>60</v>
      </c>
      <c r="Y442" s="274">
        <v>1</v>
      </c>
      <c r="Z442" s="279">
        <v>125</v>
      </c>
      <c r="AA442" s="225">
        <f t="shared" si="7"/>
        <v>125</v>
      </c>
      <c r="AB442" s="231" t="s">
        <v>20</v>
      </c>
      <c r="AC442" s="231" t="s">
        <v>3947</v>
      </c>
    </row>
    <row r="443" spans="1:29" ht="24" x14ac:dyDescent="0.25">
      <c r="A443" s="231">
        <v>440</v>
      </c>
      <c r="B443" s="279" t="s">
        <v>4748</v>
      </c>
      <c r="C443" s="280" t="s">
        <v>4749</v>
      </c>
      <c r="D443" s="273"/>
      <c r="E443" s="231"/>
      <c r="F443" s="231"/>
      <c r="G443" s="231"/>
      <c r="H443" s="231"/>
      <c r="I443" s="231"/>
      <c r="J443" s="231"/>
      <c r="K443" s="274"/>
      <c r="L443" s="274"/>
      <c r="M443" s="231"/>
      <c r="N443" s="231"/>
      <c r="O443" s="231"/>
      <c r="P443" s="231"/>
      <c r="Q443" s="274"/>
      <c r="R443" s="231"/>
      <c r="S443" s="231"/>
      <c r="T443" s="231"/>
      <c r="U443" s="231"/>
      <c r="V443" s="274"/>
      <c r="W443" s="231"/>
      <c r="X443" s="231" t="s">
        <v>60</v>
      </c>
      <c r="Y443" s="274">
        <v>1</v>
      </c>
      <c r="Z443" s="279">
        <v>125</v>
      </c>
      <c r="AA443" s="225">
        <f t="shared" si="7"/>
        <v>125</v>
      </c>
      <c r="AB443" s="231" t="s">
        <v>20</v>
      </c>
      <c r="AC443" s="231" t="s">
        <v>3947</v>
      </c>
    </row>
    <row r="444" spans="1:29" ht="24" x14ac:dyDescent="0.25">
      <c r="A444" s="231">
        <v>441</v>
      </c>
      <c r="B444" s="274" t="s">
        <v>4750</v>
      </c>
      <c r="C444" s="234" t="s">
        <v>4751</v>
      </c>
      <c r="D444" s="273"/>
      <c r="E444" s="231"/>
      <c r="F444" s="231"/>
      <c r="G444" s="231"/>
      <c r="H444" s="231"/>
      <c r="I444" s="231"/>
      <c r="J444" s="231"/>
      <c r="K444" s="274"/>
      <c r="L444" s="274"/>
      <c r="M444" s="231"/>
      <c r="N444" s="231"/>
      <c r="O444" s="231"/>
      <c r="P444" s="231"/>
      <c r="Q444" s="274"/>
      <c r="R444" s="231"/>
      <c r="S444" s="231"/>
      <c r="T444" s="231"/>
      <c r="U444" s="231"/>
      <c r="V444" s="274"/>
      <c r="W444" s="231"/>
      <c r="X444" s="231" t="s">
        <v>60</v>
      </c>
      <c r="Y444" s="274">
        <v>1</v>
      </c>
      <c r="Z444" s="279">
        <v>82.5</v>
      </c>
      <c r="AA444" s="225">
        <f t="shared" si="7"/>
        <v>82.5</v>
      </c>
      <c r="AB444" s="231" t="s">
        <v>20</v>
      </c>
      <c r="AC444" s="231" t="s">
        <v>3947</v>
      </c>
    </row>
    <row r="445" spans="1:29" ht="24" x14ac:dyDescent="0.25">
      <c r="A445" s="231">
        <v>442</v>
      </c>
      <c r="B445" s="279" t="s">
        <v>4752</v>
      </c>
      <c r="C445" s="280" t="s">
        <v>4753</v>
      </c>
      <c r="D445" s="273"/>
      <c r="E445" s="231"/>
      <c r="F445" s="231"/>
      <c r="G445" s="231"/>
      <c r="H445" s="231"/>
      <c r="I445" s="231"/>
      <c r="J445" s="231"/>
      <c r="K445" s="274"/>
      <c r="L445" s="274"/>
      <c r="M445" s="231"/>
      <c r="N445" s="231"/>
      <c r="O445" s="231"/>
      <c r="P445" s="231"/>
      <c r="Q445" s="274"/>
      <c r="R445" s="231"/>
      <c r="S445" s="231"/>
      <c r="T445" s="231"/>
      <c r="U445" s="231"/>
      <c r="V445" s="274"/>
      <c r="W445" s="231"/>
      <c r="X445" s="231" t="s">
        <v>60</v>
      </c>
      <c r="Y445" s="274">
        <v>1</v>
      </c>
      <c r="Z445" s="279">
        <v>82.5</v>
      </c>
      <c r="AA445" s="225">
        <f t="shared" si="7"/>
        <v>82.5</v>
      </c>
      <c r="AB445" s="231" t="s">
        <v>20</v>
      </c>
      <c r="AC445" s="231" t="s">
        <v>3947</v>
      </c>
    </row>
    <row r="446" spans="1:29" ht="24" x14ac:dyDescent="0.25">
      <c r="A446" s="231">
        <v>443</v>
      </c>
      <c r="B446" s="279" t="s">
        <v>4754</v>
      </c>
      <c r="C446" s="280" t="s">
        <v>4755</v>
      </c>
      <c r="D446" s="273"/>
      <c r="E446" s="231"/>
      <c r="F446" s="231"/>
      <c r="G446" s="231"/>
      <c r="H446" s="231"/>
      <c r="I446" s="231"/>
      <c r="J446" s="231"/>
      <c r="K446" s="274"/>
      <c r="L446" s="274"/>
      <c r="M446" s="231"/>
      <c r="N446" s="231"/>
      <c r="O446" s="231"/>
      <c r="P446" s="231"/>
      <c r="Q446" s="274"/>
      <c r="R446" s="231"/>
      <c r="S446" s="231"/>
      <c r="T446" s="231"/>
      <c r="U446" s="231"/>
      <c r="V446" s="274"/>
      <c r="W446" s="231"/>
      <c r="X446" s="231" t="s">
        <v>60</v>
      </c>
      <c r="Y446" s="274">
        <v>1</v>
      </c>
      <c r="Z446" s="279">
        <v>62.5</v>
      </c>
      <c r="AA446" s="225">
        <f t="shared" si="7"/>
        <v>62.5</v>
      </c>
      <c r="AB446" s="231" t="s">
        <v>20</v>
      </c>
      <c r="AC446" s="231" t="s">
        <v>3947</v>
      </c>
    </row>
    <row r="447" spans="1:29" ht="24" x14ac:dyDescent="0.25">
      <c r="A447" s="231">
        <v>444</v>
      </c>
      <c r="B447" s="279" t="s">
        <v>4756</v>
      </c>
      <c r="C447" s="280" t="s">
        <v>4757</v>
      </c>
      <c r="D447" s="273"/>
      <c r="E447" s="231"/>
      <c r="F447" s="231"/>
      <c r="G447" s="231"/>
      <c r="H447" s="231"/>
      <c r="I447" s="231"/>
      <c r="J447" s="231"/>
      <c r="K447" s="274"/>
      <c r="L447" s="274"/>
      <c r="M447" s="231"/>
      <c r="N447" s="231"/>
      <c r="O447" s="231"/>
      <c r="P447" s="231"/>
      <c r="Q447" s="274"/>
      <c r="R447" s="231"/>
      <c r="S447" s="231"/>
      <c r="T447" s="231"/>
      <c r="U447" s="231"/>
      <c r="V447" s="274">
        <v>1</v>
      </c>
      <c r="W447" s="231"/>
      <c r="X447" s="231" t="s">
        <v>60</v>
      </c>
      <c r="Y447" s="274">
        <v>1</v>
      </c>
      <c r="Z447" s="279">
        <v>62.5</v>
      </c>
      <c r="AA447" s="225">
        <f t="shared" si="7"/>
        <v>62.5</v>
      </c>
      <c r="AB447" s="231" t="s">
        <v>20</v>
      </c>
      <c r="AC447" s="231" t="s">
        <v>3947</v>
      </c>
    </row>
    <row r="448" spans="1:29" ht="36" x14ac:dyDescent="0.25">
      <c r="A448" s="231">
        <v>445</v>
      </c>
      <c r="B448" s="279" t="s">
        <v>4758</v>
      </c>
      <c r="C448" s="280" t="s">
        <v>4759</v>
      </c>
      <c r="D448" s="273"/>
      <c r="E448" s="231"/>
      <c r="F448" s="231"/>
      <c r="G448" s="231"/>
      <c r="H448" s="231"/>
      <c r="I448" s="231"/>
      <c r="J448" s="231"/>
      <c r="K448" s="274"/>
      <c r="L448" s="274"/>
      <c r="M448" s="231"/>
      <c r="N448" s="231"/>
      <c r="O448" s="231"/>
      <c r="P448" s="231"/>
      <c r="Q448" s="274"/>
      <c r="R448" s="231"/>
      <c r="S448" s="231"/>
      <c r="T448" s="231"/>
      <c r="U448" s="231"/>
      <c r="V448" s="274"/>
      <c r="W448" s="231"/>
      <c r="X448" s="231" t="s">
        <v>60</v>
      </c>
      <c r="Y448" s="274">
        <v>1</v>
      </c>
      <c r="Z448" s="279">
        <v>63</v>
      </c>
      <c r="AA448" s="225">
        <f t="shared" si="7"/>
        <v>63</v>
      </c>
      <c r="AB448" s="231" t="s">
        <v>20</v>
      </c>
      <c r="AC448" s="231" t="s">
        <v>3947</v>
      </c>
    </row>
    <row r="449" spans="1:29" ht="24" x14ac:dyDescent="0.25">
      <c r="A449" s="231">
        <v>446</v>
      </c>
      <c r="B449" s="274" t="s">
        <v>4760</v>
      </c>
      <c r="C449" s="234" t="s">
        <v>4761</v>
      </c>
      <c r="D449" s="273"/>
      <c r="E449" s="231"/>
      <c r="F449" s="231"/>
      <c r="G449" s="231"/>
      <c r="H449" s="231"/>
      <c r="I449" s="231"/>
      <c r="J449" s="231"/>
      <c r="K449" s="274"/>
      <c r="L449" s="274"/>
      <c r="M449" s="231"/>
      <c r="N449" s="231"/>
      <c r="O449" s="231"/>
      <c r="P449" s="231"/>
      <c r="Q449" s="274"/>
      <c r="R449" s="231"/>
      <c r="S449" s="231"/>
      <c r="T449" s="231"/>
      <c r="U449" s="231"/>
      <c r="V449" s="274"/>
      <c r="W449" s="231"/>
      <c r="X449" s="231" t="s">
        <v>60</v>
      </c>
      <c r="Y449" s="274">
        <v>1</v>
      </c>
      <c r="Z449" s="279">
        <v>82.5</v>
      </c>
      <c r="AA449" s="225">
        <f t="shared" si="7"/>
        <v>82.5</v>
      </c>
      <c r="AB449" s="231" t="s">
        <v>20</v>
      </c>
      <c r="AC449" s="231" t="s">
        <v>3947</v>
      </c>
    </row>
    <row r="450" spans="1:29" ht="24" x14ac:dyDescent="0.25">
      <c r="A450" s="231">
        <v>447</v>
      </c>
      <c r="B450" s="279" t="s">
        <v>4762</v>
      </c>
      <c r="C450" s="280" t="s">
        <v>4763</v>
      </c>
      <c r="D450" s="273"/>
      <c r="E450" s="231"/>
      <c r="F450" s="231"/>
      <c r="G450" s="231"/>
      <c r="H450" s="231"/>
      <c r="I450" s="231"/>
      <c r="J450" s="231"/>
      <c r="K450" s="274"/>
      <c r="L450" s="274"/>
      <c r="M450" s="231"/>
      <c r="N450" s="231"/>
      <c r="O450" s="231"/>
      <c r="P450" s="231"/>
      <c r="Q450" s="274"/>
      <c r="R450" s="231"/>
      <c r="S450" s="231"/>
      <c r="T450" s="231"/>
      <c r="U450" s="231"/>
      <c r="V450" s="274"/>
      <c r="W450" s="231"/>
      <c r="X450" s="231" t="s">
        <v>60</v>
      </c>
      <c r="Y450" s="274">
        <v>1</v>
      </c>
      <c r="Z450" s="279">
        <v>62.5</v>
      </c>
      <c r="AA450" s="225">
        <f t="shared" si="7"/>
        <v>62.5</v>
      </c>
      <c r="AB450" s="231" t="s">
        <v>20</v>
      </c>
      <c r="AC450" s="231" t="s">
        <v>3947</v>
      </c>
    </row>
    <row r="451" spans="1:29" ht="36" x14ac:dyDescent="0.25">
      <c r="A451" s="231">
        <v>448</v>
      </c>
      <c r="B451" s="279" t="s">
        <v>4764</v>
      </c>
      <c r="C451" s="280" t="s">
        <v>4765</v>
      </c>
      <c r="D451" s="273"/>
      <c r="E451" s="231"/>
      <c r="F451" s="231"/>
      <c r="G451" s="231"/>
      <c r="H451" s="231"/>
      <c r="I451" s="231"/>
      <c r="J451" s="231"/>
      <c r="K451" s="274"/>
      <c r="L451" s="274"/>
      <c r="M451" s="231"/>
      <c r="N451" s="231"/>
      <c r="O451" s="231"/>
      <c r="P451" s="231"/>
      <c r="Q451" s="274"/>
      <c r="R451" s="231"/>
      <c r="S451" s="231"/>
      <c r="T451" s="231"/>
      <c r="U451" s="231"/>
      <c r="V451" s="274"/>
      <c r="W451" s="231"/>
      <c r="X451" s="231" t="s">
        <v>60</v>
      </c>
      <c r="Y451" s="274">
        <v>1</v>
      </c>
      <c r="Z451" s="279">
        <v>75</v>
      </c>
      <c r="AA451" s="225">
        <f t="shared" si="7"/>
        <v>75</v>
      </c>
      <c r="AB451" s="231" t="s">
        <v>20</v>
      </c>
      <c r="AC451" s="231" t="s">
        <v>3947</v>
      </c>
    </row>
    <row r="452" spans="1:29" ht="36" x14ac:dyDescent="0.25">
      <c r="A452" s="231">
        <v>449</v>
      </c>
      <c r="B452" s="279" t="s">
        <v>4766</v>
      </c>
      <c r="C452" s="280" t="s">
        <v>4767</v>
      </c>
      <c r="D452" s="273"/>
      <c r="E452" s="231"/>
      <c r="F452" s="231"/>
      <c r="G452" s="231"/>
      <c r="H452" s="231"/>
      <c r="I452" s="231"/>
      <c r="J452" s="231"/>
      <c r="K452" s="274"/>
      <c r="L452" s="274"/>
      <c r="M452" s="231"/>
      <c r="N452" s="231"/>
      <c r="O452" s="231"/>
      <c r="P452" s="231"/>
      <c r="Q452" s="274"/>
      <c r="R452" s="231"/>
      <c r="S452" s="231"/>
      <c r="T452" s="231"/>
      <c r="U452" s="231"/>
      <c r="V452" s="274"/>
      <c r="W452" s="231"/>
      <c r="X452" s="231" t="s">
        <v>60</v>
      </c>
      <c r="Y452" s="274">
        <v>1</v>
      </c>
      <c r="Z452" s="279">
        <v>100</v>
      </c>
      <c r="AA452" s="225">
        <f t="shared" si="7"/>
        <v>100</v>
      </c>
      <c r="AB452" s="231" t="s">
        <v>20</v>
      </c>
      <c r="AC452" s="231" t="s">
        <v>3947</v>
      </c>
    </row>
    <row r="453" spans="1:29" ht="36" x14ac:dyDescent="0.25">
      <c r="A453" s="231">
        <v>450</v>
      </c>
      <c r="B453" s="279" t="s">
        <v>4768</v>
      </c>
      <c r="C453" s="280" t="s">
        <v>4769</v>
      </c>
      <c r="D453" s="273"/>
      <c r="E453" s="231"/>
      <c r="F453" s="231"/>
      <c r="G453" s="231"/>
      <c r="H453" s="231"/>
      <c r="I453" s="231"/>
      <c r="J453" s="231"/>
      <c r="K453" s="274"/>
      <c r="L453" s="274"/>
      <c r="M453" s="231"/>
      <c r="N453" s="231"/>
      <c r="O453" s="231"/>
      <c r="P453" s="231"/>
      <c r="Q453" s="274"/>
      <c r="R453" s="231"/>
      <c r="S453" s="231"/>
      <c r="T453" s="231"/>
      <c r="U453" s="231"/>
      <c r="V453" s="274"/>
      <c r="W453" s="231"/>
      <c r="X453" s="231" t="s">
        <v>60</v>
      </c>
      <c r="Y453" s="274">
        <v>1</v>
      </c>
      <c r="Z453" s="279">
        <v>100</v>
      </c>
      <c r="AA453" s="225">
        <f t="shared" si="7"/>
        <v>100</v>
      </c>
      <c r="AB453" s="231" t="s">
        <v>20</v>
      </c>
      <c r="AC453" s="231" t="s">
        <v>3947</v>
      </c>
    </row>
    <row r="454" spans="1:29" ht="36" x14ac:dyDescent="0.25">
      <c r="A454" s="231">
        <v>451</v>
      </c>
      <c r="B454" s="274" t="s">
        <v>4770</v>
      </c>
      <c r="C454" s="234" t="s">
        <v>4771</v>
      </c>
      <c r="D454" s="273"/>
      <c r="E454" s="231"/>
      <c r="F454" s="231"/>
      <c r="G454" s="231"/>
      <c r="H454" s="231"/>
      <c r="I454" s="231"/>
      <c r="J454" s="231"/>
      <c r="K454" s="274"/>
      <c r="L454" s="274"/>
      <c r="M454" s="231"/>
      <c r="N454" s="231"/>
      <c r="O454" s="231"/>
      <c r="P454" s="231"/>
      <c r="Q454" s="274"/>
      <c r="R454" s="231"/>
      <c r="S454" s="231"/>
      <c r="T454" s="231"/>
      <c r="U454" s="231"/>
      <c r="V454" s="274"/>
      <c r="W454" s="231"/>
      <c r="X454" s="231" t="s">
        <v>60</v>
      </c>
      <c r="Y454" s="274">
        <v>1</v>
      </c>
      <c r="Z454" s="279">
        <v>62.5</v>
      </c>
      <c r="AA454" s="225">
        <f t="shared" si="7"/>
        <v>62.5</v>
      </c>
      <c r="AB454" s="231" t="s">
        <v>20</v>
      </c>
      <c r="AC454" s="231" t="s">
        <v>3947</v>
      </c>
    </row>
    <row r="455" spans="1:29" ht="36" x14ac:dyDescent="0.25">
      <c r="A455" s="231">
        <v>452</v>
      </c>
      <c r="B455" s="274" t="s">
        <v>4772</v>
      </c>
      <c r="C455" s="234" t="s">
        <v>4773</v>
      </c>
      <c r="D455" s="273"/>
      <c r="E455" s="231"/>
      <c r="F455" s="231"/>
      <c r="G455" s="231"/>
      <c r="H455" s="231"/>
      <c r="I455" s="231"/>
      <c r="J455" s="231"/>
      <c r="K455" s="274"/>
      <c r="L455" s="274"/>
      <c r="M455" s="231"/>
      <c r="N455" s="231"/>
      <c r="O455" s="231"/>
      <c r="P455" s="231"/>
      <c r="Q455" s="274"/>
      <c r="R455" s="231"/>
      <c r="S455" s="231"/>
      <c r="T455" s="231"/>
      <c r="U455" s="231"/>
      <c r="V455" s="274">
        <v>1</v>
      </c>
      <c r="W455" s="231"/>
      <c r="X455" s="231" t="s">
        <v>60</v>
      </c>
      <c r="Y455" s="274">
        <v>1</v>
      </c>
      <c r="Z455" s="279">
        <v>30</v>
      </c>
      <c r="AA455" s="225">
        <f t="shared" si="7"/>
        <v>30</v>
      </c>
      <c r="AB455" s="231" t="s">
        <v>20</v>
      </c>
      <c r="AC455" s="231" t="s">
        <v>3947</v>
      </c>
    </row>
    <row r="456" spans="1:29" ht="36" x14ac:dyDescent="0.25">
      <c r="A456" s="231">
        <v>453</v>
      </c>
      <c r="B456" s="279" t="s">
        <v>4774</v>
      </c>
      <c r="C456" s="280" t="s">
        <v>4775</v>
      </c>
      <c r="D456" s="273"/>
      <c r="E456" s="231"/>
      <c r="F456" s="231"/>
      <c r="G456" s="231"/>
      <c r="H456" s="231"/>
      <c r="I456" s="231"/>
      <c r="J456" s="231"/>
      <c r="K456" s="274"/>
      <c r="L456" s="274"/>
      <c r="M456" s="231"/>
      <c r="N456" s="231"/>
      <c r="O456" s="231"/>
      <c r="P456" s="231"/>
      <c r="Q456" s="274"/>
      <c r="R456" s="231"/>
      <c r="S456" s="231"/>
      <c r="T456" s="231"/>
      <c r="U456" s="231"/>
      <c r="V456" s="274">
        <v>1</v>
      </c>
      <c r="W456" s="231"/>
      <c r="X456" s="231" t="s">
        <v>60</v>
      </c>
      <c r="Y456" s="274">
        <v>1</v>
      </c>
      <c r="Z456" s="279">
        <v>20</v>
      </c>
      <c r="AA456" s="225">
        <f t="shared" si="7"/>
        <v>20</v>
      </c>
      <c r="AB456" s="231" t="s">
        <v>20</v>
      </c>
      <c r="AC456" s="231" t="s">
        <v>3947</v>
      </c>
    </row>
    <row r="457" spans="1:29" ht="24" x14ac:dyDescent="0.25">
      <c r="A457" s="231">
        <v>454</v>
      </c>
      <c r="B457" s="279" t="s">
        <v>4776</v>
      </c>
      <c r="C457" s="280" t="s">
        <v>4777</v>
      </c>
      <c r="D457" s="273"/>
      <c r="E457" s="231"/>
      <c r="F457" s="231"/>
      <c r="G457" s="231"/>
      <c r="H457" s="231"/>
      <c r="I457" s="231"/>
      <c r="J457" s="231"/>
      <c r="K457" s="274"/>
      <c r="L457" s="274"/>
      <c r="M457" s="231"/>
      <c r="N457" s="231"/>
      <c r="O457" s="231"/>
      <c r="P457" s="231"/>
      <c r="Q457" s="274"/>
      <c r="R457" s="231"/>
      <c r="S457" s="231"/>
      <c r="T457" s="231"/>
      <c r="U457" s="231"/>
      <c r="V457" s="274">
        <v>1</v>
      </c>
      <c r="W457" s="231"/>
      <c r="X457" s="231" t="s">
        <v>60</v>
      </c>
      <c r="Y457" s="274">
        <v>1</v>
      </c>
      <c r="Z457" s="279">
        <v>15</v>
      </c>
      <c r="AA457" s="225">
        <f t="shared" si="7"/>
        <v>15</v>
      </c>
      <c r="AB457" s="231" t="s">
        <v>20</v>
      </c>
      <c r="AC457" s="231" t="s">
        <v>3947</v>
      </c>
    </row>
    <row r="458" spans="1:29" ht="36" x14ac:dyDescent="0.25">
      <c r="A458" s="231">
        <v>455</v>
      </c>
      <c r="B458" s="279" t="s">
        <v>4778</v>
      </c>
      <c r="C458" s="280" t="s">
        <v>4779</v>
      </c>
      <c r="D458" s="273"/>
      <c r="E458" s="231"/>
      <c r="F458" s="231"/>
      <c r="G458" s="231"/>
      <c r="H458" s="231"/>
      <c r="I458" s="231"/>
      <c r="J458" s="231"/>
      <c r="K458" s="274"/>
      <c r="L458" s="274"/>
      <c r="M458" s="231"/>
      <c r="N458" s="231"/>
      <c r="O458" s="231"/>
      <c r="P458" s="231"/>
      <c r="Q458" s="274"/>
      <c r="R458" s="231"/>
      <c r="S458" s="231"/>
      <c r="T458" s="231"/>
      <c r="U458" s="231"/>
      <c r="V458" s="274">
        <v>1</v>
      </c>
      <c r="W458" s="231"/>
      <c r="X458" s="231" t="s">
        <v>60</v>
      </c>
      <c r="Y458" s="274">
        <v>1</v>
      </c>
      <c r="Z458" s="279">
        <v>20</v>
      </c>
      <c r="AA458" s="225">
        <f t="shared" ref="AA458:AA521" si="8">Z458*Y458</f>
        <v>20</v>
      </c>
      <c r="AB458" s="231" t="s">
        <v>20</v>
      </c>
      <c r="AC458" s="231" t="s">
        <v>3947</v>
      </c>
    </row>
    <row r="459" spans="1:29" ht="36" x14ac:dyDescent="0.25">
      <c r="A459" s="231">
        <v>456</v>
      </c>
      <c r="B459" s="274" t="s">
        <v>4780</v>
      </c>
      <c r="C459" s="234" t="s">
        <v>4781</v>
      </c>
      <c r="D459" s="273"/>
      <c r="E459" s="231"/>
      <c r="F459" s="231"/>
      <c r="G459" s="231"/>
      <c r="H459" s="231"/>
      <c r="I459" s="231"/>
      <c r="J459" s="231"/>
      <c r="K459" s="274"/>
      <c r="L459" s="274"/>
      <c r="M459" s="231"/>
      <c r="N459" s="231"/>
      <c r="O459" s="231"/>
      <c r="P459" s="231"/>
      <c r="Q459" s="274"/>
      <c r="R459" s="231"/>
      <c r="S459" s="231"/>
      <c r="T459" s="231"/>
      <c r="U459" s="231"/>
      <c r="V459" s="274">
        <v>1</v>
      </c>
      <c r="W459" s="231"/>
      <c r="X459" s="231" t="s">
        <v>60</v>
      </c>
      <c r="Y459" s="274">
        <v>1</v>
      </c>
      <c r="Z459" s="279">
        <v>30</v>
      </c>
      <c r="AA459" s="225">
        <f t="shared" si="8"/>
        <v>30</v>
      </c>
      <c r="AB459" s="231" t="s">
        <v>20</v>
      </c>
      <c r="AC459" s="231" t="s">
        <v>3947</v>
      </c>
    </row>
    <row r="460" spans="1:29" ht="36" x14ac:dyDescent="0.25">
      <c r="A460" s="231">
        <v>457</v>
      </c>
      <c r="B460" s="279" t="s">
        <v>4782</v>
      </c>
      <c r="C460" s="280" t="s">
        <v>4783</v>
      </c>
      <c r="D460" s="273"/>
      <c r="E460" s="231"/>
      <c r="F460" s="231"/>
      <c r="G460" s="231"/>
      <c r="H460" s="231"/>
      <c r="I460" s="231"/>
      <c r="J460" s="231"/>
      <c r="K460" s="274"/>
      <c r="L460" s="274"/>
      <c r="M460" s="231"/>
      <c r="N460" s="231"/>
      <c r="O460" s="231"/>
      <c r="P460" s="231"/>
      <c r="Q460" s="274"/>
      <c r="R460" s="231"/>
      <c r="S460" s="231"/>
      <c r="T460" s="231"/>
      <c r="U460" s="231"/>
      <c r="V460" s="274">
        <v>1</v>
      </c>
      <c r="W460" s="231"/>
      <c r="X460" s="231" t="s">
        <v>60</v>
      </c>
      <c r="Y460" s="274">
        <v>1</v>
      </c>
      <c r="Z460" s="279">
        <v>40</v>
      </c>
      <c r="AA460" s="225">
        <f t="shared" si="8"/>
        <v>40</v>
      </c>
      <c r="AB460" s="231" t="s">
        <v>20</v>
      </c>
      <c r="AC460" s="231" t="s">
        <v>3947</v>
      </c>
    </row>
    <row r="461" spans="1:29" ht="36" x14ac:dyDescent="0.25">
      <c r="A461" s="231">
        <v>458</v>
      </c>
      <c r="B461" s="279" t="s">
        <v>4784</v>
      </c>
      <c r="C461" s="280" t="s">
        <v>4785</v>
      </c>
      <c r="D461" s="273"/>
      <c r="E461" s="231"/>
      <c r="F461" s="231"/>
      <c r="G461" s="231"/>
      <c r="H461" s="231"/>
      <c r="I461" s="231"/>
      <c r="J461" s="231"/>
      <c r="K461" s="274"/>
      <c r="L461" s="274"/>
      <c r="M461" s="231"/>
      <c r="N461" s="231"/>
      <c r="O461" s="231"/>
      <c r="P461" s="231"/>
      <c r="Q461" s="274"/>
      <c r="R461" s="231"/>
      <c r="S461" s="231"/>
      <c r="T461" s="231"/>
      <c r="U461" s="231"/>
      <c r="V461" s="274">
        <v>1</v>
      </c>
      <c r="W461" s="231"/>
      <c r="X461" s="231" t="s">
        <v>60</v>
      </c>
      <c r="Y461" s="274">
        <v>1</v>
      </c>
      <c r="Z461" s="279">
        <v>35</v>
      </c>
      <c r="AA461" s="225">
        <f t="shared" si="8"/>
        <v>35</v>
      </c>
      <c r="AB461" s="231" t="s">
        <v>20</v>
      </c>
      <c r="AC461" s="231" t="s">
        <v>3947</v>
      </c>
    </row>
    <row r="462" spans="1:29" ht="36" x14ac:dyDescent="0.25">
      <c r="A462" s="231">
        <v>459</v>
      </c>
      <c r="B462" s="279" t="s">
        <v>4786</v>
      </c>
      <c r="C462" s="280" t="s">
        <v>4787</v>
      </c>
      <c r="D462" s="273"/>
      <c r="E462" s="231"/>
      <c r="F462" s="231"/>
      <c r="G462" s="231"/>
      <c r="H462" s="231"/>
      <c r="I462" s="231"/>
      <c r="J462" s="231"/>
      <c r="K462" s="274"/>
      <c r="L462" s="274"/>
      <c r="M462" s="231"/>
      <c r="N462" s="231"/>
      <c r="O462" s="231"/>
      <c r="P462" s="231"/>
      <c r="Q462" s="274"/>
      <c r="R462" s="231"/>
      <c r="S462" s="231"/>
      <c r="T462" s="231"/>
      <c r="U462" s="231"/>
      <c r="V462" s="274">
        <v>2</v>
      </c>
      <c r="W462" s="231"/>
      <c r="X462" s="231" t="s">
        <v>60</v>
      </c>
      <c r="Y462" s="274">
        <v>1</v>
      </c>
      <c r="Z462" s="279">
        <v>20</v>
      </c>
      <c r="AA462" s="225">
        <f t="shared" si="8"/>
        <v>20</v>
      </c>
      <c r="AB462" s="231" t="s">
        <v>20</v>
      </c>
      <c r="AC462" s="231" t="s">
        <v>3947</v>
      </c>
    </row>
    <row r="463" spans="1:29" ht="48" x14ac:dyDescent="0.25">
      <c r="A463" s="231">
        <v>460</v>
      </c>
      <c r="B463" s="279" t="s">
        <v>4788</v>
      </c>
      <c r="C463" s="280" t="s">
        <v>4789</v>
      </c>
      <c r="D463" s="273"/>
      <c r="E463" s="231"/>
      <c r="F463" s="231"/>
      <c r="G463" s="231"/>
      <c r="H463" s="231"/>
      <c r="I463" s="231"/>
      <c r="J463" s="231"/>
      <c r="K463" s="274"/>
      <c r="L463" s="274"/>
      <c r="M463" s="231"/>
      <c r="N463" s="231"/>
      <c r="O463" s="231"/>
      <c r="P463" s="231"/>
      <c r="Q463" s="274"/>
      <c r="R463" s="231"/>
      <c r="S463" s="231"/>
      <c r="T463" s="231"/>
      <c r="U463" s="231"/>
      <c r="V463" s="274">
        <v>1</v>
      </c>
      <c r="W463" s="231"/>
      <c r="X463" s="231" t="s">
        <v>60</v>
      </c>
      <c r="Y463" s="274">
        <v>1</v>
      </c>
      <c r="Z463" s="279">
        <v>62.5</v>
      </c>
      <c r="AA463" s="225">
        <f t="shared" si="8"/>
        <v>62.5</v>
      </c>
      <c r="AB463" s="231" t="s">
        <v>20</v>
      </c>
      <c r="AC463" s="231" t="s">
        <v>3947</v>
      </c>
    </row>
    <row r="464" spans="1:29" ht="36" x14ac:dyDescent="0.25">
      <c r="A464" s="231">
        <v>461</v>
      </c>
      <c r="B464" s="274" t="s">
        <v>4790</v>
      </c>
      <c r="C464" s="234" t="s">
        <v>4791</v>
      </c>
      <c r="D464" s="273"/>
      <c r="E464" s="231"/>
      <c r="F464" s="231"/>
      <c r="G464" s="231"/>
      <c r="H464" s="231"/>
      <c r="I464" s="231"/>
      <c r="J464" s="231"/>
      <c r="K464" s="274"/>
      <c r="L464" s="274"/>
      <c r="M464" s="231"/>
      <c r="N464" s="231"/>
      <c r="O464" s="231"/>
      <c r="P464" s="231"/>
      <c r="Q464" s="274"/>
      <c r="R464" s="231"/>
      <c r="S464" s="231"/>
      <c r="T464" s="231"/>
      <c r="U464" s="231"/>
      <c r="V464" s="274">
        <v>1</v>
      </c>
      <c r="W464" s="231"/>
      <c r="X464" s="231" t="s">
        <v>60</v>
      </c>
      <c r="Y464" s="274">
        <v>1</v>
      </c>
      <c r="Z464" s="279">
        <v>25</v>
      </c>
      <c r="AA464" s="225">
        <f t="shared" si="8"/>
        <v>25</v>
      </c>
      <c r="AB464" s="231" t="s">
        <v>20</v>
      </c>
      <c r="AC464" s="231" t="s">
        <v>3947</v>
      </c>
    </row>
    <row r="465" spans="1:29" ht="24" x14ac:dyDescent="0.25">
      <c r="A465" s="231">
        <v>462</v>
      </c>
      <c r="B465" s="279" t="s">
        <v>4792</v>
      </c>
      <c r="C465" s="280" t="s">
        <v>4793</v>
      </c>
      <c r="D465" s="273"/>
      <c r="E465" s="231"/>
      <c r="F465" s="231"/>
      <c r="G465" s="231"/>
      <c r="H465" s="231"/>
      <c r="I465" s="231"/>
      <c r="J465" s="231"/>
      <c r="K465" s="274"/>
      <c r="L465" s="274"/>
      <c r="M465" s="231"/>
      <c r="N465" s="231"/>
      <c r="O465" s="231"/>
      <c r="P465" s="231"/>
      <c r="Q465" s="274"/>
      <c r="R465" s="231"/>
      <c r="S465" s="231"/>
      <c r="T465" s="231"/>
      <c r="U465" s="231"/>
      <c r="V465" s="274">
        <v>1</v>
      </c>
      <c r="W465" s="231"/>
      <c r="X465" s="231" t="s">
        <v>60</v>
      </c>
      <c r="Y465" s="274">
        <v>1</v>
      </c>
      <c r="Z465" s="279">
        <v>40</v>
      </c>
      <c r="AA465" s="225">
        <f t="shared" si="8"/>
        <v>40</v>
      </c>
      <c r="AB465" s="231" t="s">
        <v>20</v>
      </c>
      <c r="AC465" s="231" t="s">
        <v>3947</v>
      </c>
    </row>
    <row r="466" spans="1:29" ht="24" x14ac:dyDescent="0.25">
      <c r="A466" s="231">
        <v>463</v>
      </c>
      <c r="B466" s="279" t="s">
        <v>4794</v>
      </c>
      <c r="C466" s="280" t="s">
        <v>4795</v>
      </c>
      <c r="D466" s="273"/>
      <c r="E466" s="231"/>
      <c r="F466" s="231"/>
      <c r="G466" s="231"/>
      <c r="H466" s="231"/>
      <c r="I466" s="231"/>
      <c r="J466" s="231"/>
      <c r="K466" s="274"/>
      <c r="L466" s="274"/>
      <c r="M466" s="231"/>
      <c r="N466" s="231"/>
      <c r="O466" s="231"/>
      <c r="P466" s="231"/>
      <c r="Q466" s="274"/>
      <c r="R466" s="231"/>
      <c r="S466" s="231"/>
      <c r="T466" s="231"/>
      <c r="U466" s="231"/>
      <c r="V466" s="274"/>
      <c r="W466" s="231"/>
      <c r="X466" s="231" t="s">
        <v>60</v>
      </c>
      <c r="Y466" s="274">
        <v>1</v>
      </c>
      <c r="Z466" s="279">
        <v>20</v>
      </c>
      <c r="AA466" s="225">
        <f t="shared" si="8"/>
        <v>20</v>
      </c>
      <c r="AB466" s="231" t="s">
        <v>20</v>
      </c>
      <c r="AC466" s="231" t="s">
        <v>3947</v>
      </c>
    </row>
    <row r="467" spans="1:29" ht="24" x14ac:dyDescent="0.25">
      <c r="A467" s="231">
        <v>464</v>
      </c>
      <c r="B467" s="279" t="s">
        <v>4796</v>
      </c>
      <c r="C467" s="280" t="s">
        <v>4797</v>
      </c>
      <c r="D467" s="273"/>
      <c r="E467" s="231"/>
      <c r="F467" s="231"/>
      <c r="G467" s="231"/>
      <c r="H467" s="231"/>
      <c r="I467" s="231"/>
      <c r="J467" s="231"/>
      <c r="K467" s="274"/>
      <c r="L467" s="274"/>
      <c r="M467" s="231"/>
      <c r="N467" s="231"/>
      <c r="O467" s="231"/>
      <c r="P467" s="231"/>
      <c r="Q467" s="274"/>
      <c r="R467" s="231"/>
      <c r="S467" s="231"/>
      <c r="T467" s="231"/>
      <c r="U467" s="231"/>
      <c r="V467" s="274"/>
      <c r="W467" s="231"/>
      <c r="X467" s="231" t="s">
        <v>60</v>
      </c>
      <c r="Y467" s="274">
        <v>1</v>
      </c>
      <c r="Z467" s="279">
        <v>63</v>
      </c>
      <c r="AA467" s="225">
        <f t="shared" si="8"/>
        <v>63</v>
      </c>
      <c r="AB467" s="231" t="s">
        <v>20</v>
      </c>
      <c r="AC467" s="231" t="s">
        <v>3947</v>
      </c>
    </row>
    <row r="468" spans="1:29" ht="24" x14ac:dyDescent="0.25">
      <c r="A468" s="231">
        <v>465</v>
      </c>
      <c r="B468" s="279" t="s">
        <v>4798</v>
      </c>
      <c r="C468" s="280" t="s">
        <v>4799</v>
      </c>
      <c r="D468" s="273"/>
      <c r="E468" s="231"/>
      <c r="F468" s="231"/>
      <c r="G468" s="231"/>
      <c r="H468" s="231"/>
      <c r="I468" s="231"/>
      <c r="J468" s="231"/>
      <c r="K468" s="274"/>
      <c r="L468" s="274"/>
      <c r="M468" s="231"/>
      <c r="N468" s="231"/>
      <c r="O468" s="231"/>
      <c r="P468" s="231"/>
      <c r="Q468" s="274"/>
      <c r="R468" s="231"/>
      <c r="S468" s="231"/>
      <c r="T468" s="231"/>
      <c r="U468" s="231"/>
      <c r="V468" s="274"/>
      <c r="W468" s="231"/>
      <c r="X468" s="231" t="s">
        <v>60</v>
      </c>
      <c r="Y468" s="274">
        <v>1</v>
      </c>
      <c r="Z468" s="279">
        <v>82.5</v>
      </c>
      <c r="AA468" s="225">
        <f t="shared" si="8"/>
        <v>82.5</v>
      </c>
      <c r="AB468" s="231" t="s">
        <v>20</v>
      </c>
      <c r="AC468" s="231" t="s">
        <v>3947</v>
      </c>
    </row>
    <row r="469" spans="1:29" ht="24" x14ac:dyDescent="0.25">
      <c r="A469" s="231">
        <v>466</v>
      </c>
      <c r="B469" s="274" t="s">
        <v>4800</v>
      </c>
      <c r="C469" s="234" t="s">
        <v>4801</v>
      </c>
      <c r="D469" s="273"/>
      <c r="E469" s="231"/>
      <c r="F469" s="231"/>
      <c r="G469" s="231"/>
      <c r="H469" s="231"/>
      <c r="I469" s="231"/>
      <c r="J469" s="231"/>
      <c r="K469" s="274"/>
      <c r="L469" s="274"/>
      <c r="M469" s="231"/>
      <c r="N469" s="231"/>
      <c r="O469" s="231"/>
      <c r="P469" s="231"/>
      <c r="Q469" s="274"/>
      <c r="R469" s="231"/>
      <c r="S469" s="231"/>
      <c r="T469" s="231"/>
      <c r="U469" s="231"/>
      <c r="V469" s="274"/>
      <c r="W469" s="231"/>
      <c r="X469" s="231" t="s">
        <v>60</v>
      </c>
      <c r="Y469" s="274">
        <v>1</v>
      </c>
      <c r="Z469" s="279">
        <v>75</v>
      </c>
      <c r="AA469" s="225">
        <f t="shared" si="8"/>
        <v>75</v>
      </c>
      <c r="AB469" s="231" t="s">
        <v>20</v>
      </c>
      <c r="AC469" s="231" t="s">
        <v>3947</v>
      </c>
    </row>
    <row r="470" spans="1:29" ht="24" x14ac:dyDescent="0.25">
      <c r="A470" s="231">
        <v>467</v>
      </c>
      <c r="B470" s="274" t="s">
        <v>4802</v>
      </c>
      <c r="C470" s="234" t="s">
        <v>4803</v>
      </c>
      <c r="D470" s="273"/>
      <c r="E470" s="231"/>
      <c r="F470" s="231"/>
      <c r="G470" s="231"/>
      <c r="H470" s="231"/>
      <c r="I470" s="231"/>
      <c r="J470" s="231"/>
      <c r="K470" s="274"/>
      <c r="L470" s="274"/>
      <c r="M470" s="231"/>
      <c r="N470" s="231"/>
      <c r="O470" s="231"/>
      <c r="P470" s="231"/>
      <c r="Q470" s="274"/>
      <c r="R470" s="231"/>
      <c r="S470" s="231"/>
      <c r="T470" s="231"/>
      <c r="U470" s="231"/>
      <c r="V470" s="274"/>
      <c r="W470" s="231"/>
      <c r="X470" s="231" t="s">
        <v>60</v>
      </c>
      <c r="Y470" s="274">
        <v>1</v>
      </c>
      <c r="Z470" s="279">
        <v>62.5</v>
      </c>
      <c r="AA470" s="225">
        <f t="shared" si="8"/>
        <v>62.5</v>
      </c>
      <c r="AB470" s="231" t="s">
        <v>20</v>
      </c>
      <c r="AC470" s="231" t="s">
        <v>3947</v>
      </c>
    </row>
    <row r="471" spans="1:29" ht="24" x14ac:dyDescent="0.25">
      <c r="A471" s="231">
        <v>468</v>
      </c>
      <c r="B471" s="279" t="s">
        <v>4804</v>
      </c>
      <c r="C471" s="280" t="s">
        <v>4805</v>
      </c>
      <c r="D471" s="273"/>
      <c r="E471" s="231"/>
      <c r="F471" s="231"/>
      <c r="G471" s="231"/>
      <c r="H471" s="231"/>
      <c r="I471" s="231"/>
      <c r="J471" s="231"/>
      <c r="K471" s="274"/>
      <c r="L471" s="274"/>
      <c r="M471" s="231"/>
      <c r="N471" s="231"/>
      <c r="O471" s="231"/>
      <c r="P471" s="231"/>
      <c r="Q471" s="274"/>
      <c r="R471" s="231"/>
      <c r="S471" s="231"/>
      <c r="T471" s="231"/>
      <c r="U471" s="231"/>
      <c r="V471" s="274"/>
      <c r="W471" s="231"/>
      <c r="X471" s="231" t="s">
        <v>60</v>
      </c>
      <c r="Y471" s="274">
        <v>1</v>
      </c>
      <c r="Z471" s="279">
        <v>82.5</v>
      </c>
      <c r="AA471" s="225">
        <f t="shared" si="8"/>
        <v>82.5</v>
      </c>
      <c r="AB471" s="231" t="s">
        <v>20</v>
      </c>
      <c r="AC471" s="231" t="s">
        <v>3947</v>
      </c>
    </row>
    <row r="472" spans="1:29" ht="24" x14ac:dyDescent="0.25">
      <c r="A472" s="231">
        <v>469</v>
      </c>
      <c r="B472" s="279" t="s">
        <v>4806</v>
      </c>
      <c r="C472" s="280" t="s">
        <v>4807</v>
      </c>
      <c r="D472" s="273"/>
      <c r="E472" s="231"/>
      <c r="F472" s="231"/>
      <c r="G472" s="231"/>
      <c r="H472" s="231"/>
      <c r="I472" s="231"/>
      <c r="J472" s="231"/>
      <c r="K472" s="274"/>
      <c r="L472" s="274"/>
      <c r="M472" s="231"/>
      <c r="N472" s="231"/>
      <c r="O472" s="231"/>
      <c r="P472" s="231"/>
      <c r="Q472" s="274"/>
      <c r="R472" s="231"/>
      <c r="S472" s="231"/>
      <c r="T472" s="231"/>
      <c r="U472" s="231"/>
      <c r="V472" s="274"/>
      <c r="W472" s="231"/>
      <c r="X472" s="231" t="s">
        <v>60</v>
      </c>
      <c r="Y472" s="274">
        <v>1</v>
      </c>
      <c r="Z472" s="279">
        <v>75</v>
      </c>
      <c r="AA472" s="225">
        <f t="shared" si="8"/>
        <v>75</v>
      </c>
      <c r="AB472" s="231" t="s">
        <v>20</v>
      </c>
      <c r="AC472" s="231" t="s">
        <v>3947</v>
      </c>
    </row>
    <row r="473" spans="1:29" ht="24" x14ac:dyDescent="0.25">
      <c r="A473" s="231">
        <v>470</v>
      </c>
      <c r="B473" s="279" t="s">
        <v>4808</v>
      </c>
      <c r="C473" s="280" t="s">
        <v>4809</v>
      </c>
      <c r="D473" s="273"/>
      <c r="E473" s="231"/>
      <c r="F473" s="231"/>
      <c r="G473" s="231"/>
      <c r="H473" s="231"/>
      <c r="I473" s="231"/>
      <c r="J473" s="231"/>
      <c r="K473" s="274"/>
      <c r="L473" s="274"/>
      <c r="M473" s="231"/>
      <c r="N473" s="231"/>
      <c r="O473" s="231"/>
      <c r="P473" s="231"/>
      <c r="Q473" s="274"/>
      <c r="R473" s="231"/>
      <c r="S473" s="231"/>
      <c r="T473" s="231"/>
      <c r="U473" s="231"/>
      <c r="V473" s="274"/>
      <c r="W473" s="231"/>
      <c r="X473" s="231" t="s">
        <v>60</v>
      </c>
      <c r="Y473" s="274">
        <v>1</v>
      </c>
      <c r="Z473" s="279">
        <v>62.5</v>
      </c>
      <c r="AA473" s="225">
        <f t="shared" si="8"/>
        <v>62.5</v>
      </c>
      <c r="AB473" s="231" t="s">
        <v>20</v>
      </c>
      <c r="AC473" s="231" t="s">
        <v>3947</v>
      </c>
    </row>
    <row r="474" spans="1:29" ht="24" x14ac:dyDescent="0.25">
      <c r="A474" s="231">
        <v>471</v>
      </c>
      <c r="B474" s="274" t="s">
        <v>4810</v>
      </c>
      <c r="C474" s="234" t="s">
        <v>4811</v>
      </c>
      <c r="D474" s="273"/>
      <c r="E474" s="231"/>
      <c r="F474" s="231"/>
      <c r="G474" s="231"/>
      <c r="H474" s="231"/>
      <c r="I474" s="231"/>
      <c r="J474" s="231"/>
      <c r="K474" s="274"/>
      <c r="L474" s="274"/>
      <c r="M474" s="231"/>
      <c r="N474" s="231"/>
      <c r="O474" s="231"/>
      <c r="P474" s="231"/>
      <c r="Q474" s="274"/>
      <c r="R474" s="231"/>
      <c r="S474" s="231"/>
      <c r="T474" s="231"/>
      <c r="U474" s="231"/>
      <c r="V474" s="274"/>
      <c r="W474" s="231"/>
      <c r="X474" s="231" t="s">
        <v>60</v>
      </c>
      <c r="Y474" s="274">
        <v>1</v>
      </c>
      <c r="Z474" s="279">
        <v>82.5</v>
      </c>
      <c r="AA474" s="225">
        <f t="shared" si="8"/>
        <v>82.5</v>
      </c>
      <c r="AB474" s="231" t="s">
        <v>20</v>
      </c>
      <c r="AC474" s="231" t="s">
        <v>3947</v>
      </c>
    </row>
    <row r="475" spans="1:29" ht="24" x14ac:dyDescent="0.25">
      <c r="A475" s="231">
        <v>472</v>
      </c>
      <c r="B475" s="279" t="s">
        <v>4812</v>
      </c>
      <c r="C475" s="280" t="s">
        <v>4813</v>
      </c>
      <c r="D475" s="273"/>
      <c r="E475" s="231"/>
      <c r="F475" s="231"/>
      <c r="G475" s="231"/>
      <c r="H475" s="231"/>
      <c r="I475" s="231"/>
      <c r="J475" s="231"/>
      <c r="K475" s="274"/>
      <c r="L475" s="274"/>
      <c r="M475" s="231"/>
      <c r="N475" s="231"/>
      <c r="O475" s="231"/>
      <c r="P475" s="231"/>
      <c r="Q475" s="274"/>
      <c r="R475" s="231"/>
      <c r="S475" s="231"/>
      <c r="T475" s="231"/>
      <c r="U475" s="231"/>
      <c r="V475" s="274"/>
      <c r="W475" s="231"/>
      <c r="X475" s="231" t="s">
        <v>60</v>
      </c>
      <c r="Y475" s="274">
        <v>1</v>
      </c>
      <c r="Z475" s="279">
        <v>75</v>
      </c>
      <c r="AA475" s="225">
        <f t="shared" si="8"/>
        <v>75</v>
      </c>
      <c r="AB475" s="231" t="s">
        <v>20</v>
      </c>
      <c r="AC475" s="231" t="s">
        <v>3947</v>
      </c>
    </row>
    <row r="476" spans="1:29" ht="24" x14ac:dyDescent="0.25">
      <c r="A476" s="231">
        <v>473</v>
      </c>
      <c r="B476" s="279" t="s">
        <v>4814</v>
      </c>
      <c r="C476" s="280" t="s">
        <v>4815</v>
      </c>
      <c r="D476" s="273"/>
      <c r="E476" s="231"/>
      <c r="F476" s="231"/>
      <c r="G476" s="231"/>
      <c r="H476" s="231"/>
      <c r="I476" s="231"/>
      <c r="J476" s="231"/>
      <c r="K476" s="274"/>
      <c r="L476" s="274"/>
      <c r="M476" s="231"/>
      <c r="N476" s="231"/>
      <c r="O476" s="231"/>
      <c r="P476" s="231"/>
      <c r="Q476" s="274"/>
      <c r="R476" s="231"/>
      <c r="S476" s="231"/>
      <c r="T476" s="231"/>
      <c r="U476" s="231"/>
      <c r="V476" s="274"/>
      <c r="W476" s="231"/>
      <c r="X476" s="231" t="s">
        <v>60</v>
      </c>
      <c r="Y476" s="274">
        <v>1</v>
      </c>
      <c r="Z476" s="279">
        <v>82.5</v>
      </c>
      <c r="AA476" s="225">
        <f t="shared" si="8"/>
        <v>82.5</v>
      </c>
      <c r="AB476" s="231" t="s">
        <v>20</v>
      </c>
      <c r="AC476" s="231" t="s">
        <v>3947</v>
      </c>
    </row>
    <row r="477" spans="1:29" ht="48" x14ac:dyDescent="0.25">
      <c r="A477" s="231">
        <v>474</v>
      </c>
      <c r="B477" s="279" t="s">
        <v>4816</v>
      </c>
      <c r="C477" s="280" t="s">
        <v>4817</v>
      </c>
      <c r="D477" s="273"/>
      <c r="E477" s="231"/>
      <c r="F477" s="231"/>
      <c r="G477" s="231"/>
      <c r="H477" s="231"/>
      <c r="I477" s="231"/>
      <c r="J477" s="231"/>
      <c r="K477" s="274"/>
      <c r="L477" s="274"/>
      <c r="M477" s="231"/>
      <c r="N477" s="231"/>
      <c r="O477" s="231"/>
      <c r="P477" s="231"/>
      <c r="Q477" s="274"/>
      <c r="R477" s="231"/>
      <c r="S477" s="231"/>
      <c r="T477" s="231"/>
      <c r="U477" s="231"/>
      <c r="V477" s="274"/>
      <c r="W477" s="231"/>
      <c r="X477" s="231" t="s">
        <v>60</v>
      </c>
      <c r="Y477" s="274">
        <v>1</v>
      </c>
      <c r="Z477" s="279">
        <v>62.5</v>
      </c>
      <c r="AA477" s="225">
        <f t="shared" si="8"/>
        <v>62.5</v>
      </c>
      <c r="AB477" s="231" t="s">
        <v>20</v>
      </c>
      <c r="AC477" s="231" t="s">
        <v>3947</v>
      </c>
    </row>
    <row r="478" spans="1:29" ht="24" x14ac:dyDescent="0.25">
      <c r="A478" s="231">
        <v>475</v>
      </c>
      <c r="B478" s="279" t="s">
        <v>4818</v>
      </c>
      <c r="C478" s="280" t="s">
        <v>4819</v>
      </c>
      <c r="D478" s="273"/>
      <c r="E478" s="231"/>
      <c r="F478" s="231"/>
      <c r="G478" s="231"/>
      <c r="H478" s="231"/>
      <c r="I478" s="231"/>
      <c r="J478" s="231"/>
      <c r="K478" s="274"/>
      <c r="L478" s="274"/>
      <c r="M478" s="231"/>
      <c r="N478" s="231"/>
      <c r="O478" s="231"/>
      <c r="P478" s="231"/>
      <c r="Q478" s="274"/>
      <c r="R478" s="231"/>
      <c r="S478" s="231"/>
      <c r="T478" s="231"/>
      <c r="U478" s="231"/>
      <c r="V478" s="274"/>
      <c r="W478" s="231"/>
      <c r="X478" s="231" t="s">
        <v>60</v>
      </c>
      <c r="Y478" s="274">
        <v>1</v>
      </c>
      <c r="Z478" s="279">
        <v>82.5</v>
      </c>
      <c r="AA478" s="225">
        <f t="shared" si="8"/>
        <v>82.5</v>
      </c>
      <c r="AB478" s="231" t="s">
        <v>20</v>
      </c>
      <c r="AC478" s="231" t="s">
        <v>3947</v>
      </c>
    </row>
    <row r="479" spans="1:29" ht="24" x14ac:dyDescent="0.25">
      <c r="A479" s="231">
        <v>476</v>
      </c>
      <c r="B479" s="274" t="s">
        <v>4820</v>
      </c>
      <c r="C479" s="234" t="s">
        <v>4821</v>
      </c>
      <c r="D479" s="273"/>
      <c r="E479" s="231"/>
      <c r="F479" s="231"/>
      <c r="G479" s="231"/>
      <c r="H479" s="231"/>
      <c r="I479" s="231"/>
      <c r="J479" s="231"/>
      <c r="K479" s="274"/>
      <c r="L479" s="274"/>
      <c r="M479" s="231"/>
      <c r="N479" s="231"/>
      <c r="O479" s="231"/>
      <c r="P479" s="231"/>
      <c r="Q479" s="274"/>
      <c r="R479" s="231"/>
      <c r="S479" s="231"/>
      <c r="T479" s="231"/>
      <c r="U479" s="231"/>
      <c r="V479" s="274"/>
      <c r="W479" s="231"/>
      <c r="X479" s="231" t="s">
        <v>60</v>
      </c>
      <c r="Y479" s="274">
        <v>1</v>
      </c>
      <c r="Z479" s="279">
        <v>82.5</v>
      </c>
      <c r="AA479" s="225">
        <f t="shared" si="8"/>
        <v>82.5</v>
      </c>
      <c r="AB479" s="231" t="s">
        <v>20</v>
      </c>
      <c r="AC479" s="231" t="s">
        <v>3947</v>
      </c>
    </row>
    <row r="480" spans="1:29" ht="24" x14ac:dyDescent="0.25">
      <c r="A480" s="231">
        <v>477</v>
      </c>
      <c r="B480" s="279" t="s">
        <v>4822</v>
      </c>
      <c r="C480" s="280" t="s">
        <v>4823</v>
      </c>
      <c r="D480" s="273"/>
      <c r="E480" s="231"/>
      <c r="F480" s="231"/>
      <c r="G480" s="231"/>
      <c r="H480" s="231"/>
      <c r="I480" s="231"/>
      <c r="J480" s="231"/>
      <c r="K480" s="274"/>
      <c r="L480" s="274"/>
      <c r="M480" s="231"/>
      <c r="N480" s="231"/>
      <c r="O480" s="231"/>
      <c r="P480" s="231"/>
      <c r="Q480" s="274"/>
      <c r="R480" s="231"/>
      <c r="S480" s="231"/>
      <c r="T480" s="231"/>
      <c r="U480" s="231"/>
      <c r="V480" s="274"/>
      <c r="W480" s="231"/>
      <c r="X480" s="231" t="s">
        <v>60</v>
      </c>
      <c r="Y480" s="274">
        <v>1</v>
      </c>
      <c r="Z480" s="279">
        <v>82.5</v>
      </c>
      <c r="AA480" s="225">
        <f t="shared" si="8"/>
        <v>82.5</v>
      </c>
      <c r="AB480" s="231" t="s">
        <v>20</v>
      </c>
      <c r="AC480" s="231" t="s">
        <v>3947</v>
      </c>
    </row>
    <row r="481" spans="1:29" x14ac:dyDescent="0.25">
      <c r="A481" s="231">
        <v>478</v>
      </c>
      <c r="B481" s="279" t="s">
        <v>4824</v>
      </c>
      <c r="C481" s="280" t="s">
        <v>4825</v>
      </c>
      <c r="D481" s="273"/>
      <c r="E481" s="231"/>
      <c r="F481" s="231"/>
      <c r="G481" s="231"/>
      <c r="H481" s="231"/>
      <c r="I481" s="231"/>
      <c r="J481" s="231"/>
      <c r="K481" s="274"/>
      <c r="L481" s="274"/>
      <c r="M481" s="231"/>
      <c r="N481" s="231"/>
      <c r="O481" s="231"/>
      <c r="P481" s="231"/>
      <c r="Q481" s="274"/>
      <c r="R481" s="231"/>
      <c r="S481" s="231"/>
      <c r="T481" s="231"/>
      <c r="U481" s="231"/>
      <c r="V481" s="274"/>
      <c r="W481" s="231"/>
      <c r="X481" s="231" t="s">
        <v>60</v>
      </c>
      <c r="Y481" s="274">
        <v>1</v>
      </c>
      <c r="Z481" s="279">
        <v>62.5</v>
      </c>
      <c r="AA481" s="225">
        <f t="shared" si="8"/>
        <v>62.5</v>
      </c>
      <c r="AB481" s="231" t="s">
        <v>20</v>
      </c>
      <c r="AC481" s="231" t="s">
        <v>3947</v>
      </c>
    </row>
    <row r="482" spans="1:29" ht="24" x14ac:dyDescent="0.25">
      <c r="A482" s="231">
        <v>479</v>
      </c>
      <c r="B482" s="279" t="s">
        <v>4826</v>
      </c>
      <c r="C482" s="280" t="s">
        <v>4827</v>
      </c>
      <c r="D482" s="273"/>
      <c r="E482" s="231"/>
      <c r="F482" s="231"/>
      <c r="G482" s="231"/>
      <c r="H482" s="231"/>
      <c r="I482" s="231"/>
      <c r="J482" s="231"/>
      <c r="K482" s="274"/>
      <c r="L482" s="274"/>
      <c r="M482" s="231"/>
      <c r="N482" s="231"/>
      <c r="O482" s="231"/>
      <c r="P482" s="231"/>
      <c r="Q482" s="274"/>
      <c r="R482" s="231"/>
      <c r="S482" s="231"/>
      <c r="T482" s="231"/>
      <c r="U482" s="231"/>
      <c r="V482" s="274"/>
      <c r="W482" s="231"/>
      <c r="X482" s="231" t="s">
        <v>60</v>
      </c>
      <c r="Y482" s="274">
        <v>1</v>
      </c>
      <c r="Z482" s="279">
        <v>82.5</v>
      </c>
      <c r="AA482" s="225">
        <f t="shared" si="8"/>
        <v>82.5</v>
      </c>
      <c r="AB482" s="231" t="s">
        <v>20</v>
      </c>
      <c r="AC482" s="231" t="s">
        <v>3947</v>
      </c>
    </row>
    <row r="483" spans="1:29" x14ac:dyDescent="0.25">
      <c r="A483" s="231">
        <v>480</v>
      </c>
      <c r="B483" s="279" t="s">
        <v>4828</v>
      </c>
      <c r="C483" s="280" t="s">
        <v>4829</v>
      </c>
      <c r="D483" s="273"/>
      <c r="E483" s="231"/>
      <c r="F483" s="231"/>
      <c r="G483" s="231"/>
      <c r="H483" s="231"/>
      <c r="I483" s="231"/>
      <c r="J483" s="231"/>
      <c r="K483" s="274"/>
      <c r="L483" s="274"/>
      <c r="M483" s="231"/>
      <c r="N483" s="231"/>
      <c r="O483" s="231"/>
      <c r="P483" s="231"/>
      <c r="Q483" s="274"/>
      <c r="R483" s="231"/>
      <c r="S483" s="231"/>
      <c r="T483" s="231"/>
      <c r="U483" s="231"/>
      <c r="V483" s="274"/>
      <c r="W483" s="231"/>
      <c r="X483" s="231" t="s">
        <v>60</v>
      </c>
      <c r="Y483" s="274">
        <v>1</v>
      </c>
      <c r="Z483" s="279">
        <v>82.5</v>
      </c>
      <c r="AA483" s="225">
        <f t="shared" si="8"/>
        <v>82.5</v>
      </c>
      <c r="AB483" s="231" t="s">
        <v>20</v>
      </c>
      <c r="AC483" s="231" t="s">
        <v>3947</v>
      </c>
    </row>
    <row r="484" spans="1:29" ht="24" x14ac:dyDescent="0.25">
      <c r="A484" s="231">
        <v>481</v>
      </c>
      <c r="B484" s="274" t="s">
        <v>4830</v>
      </c>
      <c r="C484" s="234" t="s">
        <v>4831</v>
      </c>
      <c r="D484" s="273"/>
      <c r="E484" s="231"/>
      <c r="F484" s="231"/>
      <c r="G484" s="231"/>
      <c r="H484" s="231"/>
      <c r="I484" s="231"/>
      <c r="J484" s="231"/>
      <c r="K484" s="274"/>
      <c r="L484" s="274"/>
      <c r="M484" s="231"/>
      <c r="N484" s="231"/>
      <c r="O484" s="231"/>
      <c r="P484" s="231"/>
      <c r="Q484" s="274"/>
      <c r="R484" s="231"/>
      <c r="S484" s="231"/>
      <c r="T484" s="231"/>
      <c r="U484" s="231"/>
      <c r="V484" s="274"/>
      <c r="W484" s="231"/>
      <c r="X484" s="231" t="s">
        <v>60</v>
      </c>
      <c r="Y484" s="274">
        <v>1</v>
      </c>
      <c r="Z484" s="279">
        <v>82.5</v>
      </c>
      <c r="AA484" s="225">
        <f t="shared" si="8"/>
        <v>82.5</v>
      </c>
      <c r="AB484" s="231" t="s">
        <v>20</v>
      </c>
      <c r="AC484" s="231" t="s">
        <v>3947</v>
      </c>
    </row>
    <row r="485" spans="1:29" ht="24" x14ac:dyDescent="0.25">
      <c r="A485" s="231">
        <v>482</v>
      </c>
      <c r="B485" s="279" t="s">
        <v>4832</v>
      </c>
      <c r="C485" s="280" t="s">
        <v>4833</v>
      </c>
      <c r="D485" s="273"/>
      <c r="E485" s="231"/>
      <c r="F485" s="231"/>
      <c r="G485" s="231"/>
      <c r="H485" s="231"/>
      <c r="I485" s="231"/>
      <c r="J485" s="231"/>
      <c r="K485" s="274"/>
      <c r="L485" s="274"/>
      <c r="M485" s="231"/>
      <c r="N485" s="231"/>
      <c r="O485" s="231"/>
      <c r="P485" s="231"/>
      <c r="Q485" s="274"/>
      <c r="R485" s="231"/>
      <c r="S485" s="231"/>
      <c r="T485" s="231"/>
      <c r="U485" s="231"/>
      <c r="V485" s="274"/>
      <c r="W485" s="231"/>
      <c r="X485" s="231" t="s">
        <v>60</v>
      </c>
      <c r="Y485" s="274">
        <v>1</v>
      </c>
      <c r="Z485" s="279">
        <v>63</v>
      </c>
      <c r="AA485" s="225">
        <f t="shared" si="8"/>
        <v>63</v>
      </c>
      <c r="AB485" s="231" t="s">
        <v>20</v>
      </c>
      <c r="AC485" s="231" t="s">
        <v>3947</v>
      </c>
    </row>
    <row r="486" spans="1:29" ht="24" x14ac:dyDescent="0.25">
      <c r="A486" s="231">
        <v>483</v>
      </c>
      <c r="B486" s="279" t="s">
        <v>4834</v>
      </c>
      <c r="C486" s="280" t="s">
        <v>4835</v>
      </c>
      <c r="D486" s="273"/>
      <c r="E486" s="231"/>
      <c r="F486" s="231"/>
      <c r="G486" s="231"/>
      <c r="H486" s="231"/>
      <c r="I486" s="231"/>
      <c r="J486" s="231"/>
      <c r="K486" s="274"/>
      <c r="L486" s="274"/>
      <c r="M486" s="231"/>
      <c r="N486" s="231"/>
      <c r="O486" s="231"/>
      <c r="P486" s="231"/>
      <c r="Q486" s="274"/>
      <c r="R486" s="231"/>
      <c r="S486" s="231"/>
      <c r="T486" s="231"/>
      <c r="U486" s="231"/>
      <c r="V486" s="274"/>
      <c r="W486" s="231"/>
      <c r="X486" s="231" t="s">
        <v>60</v>
      </c>
      <c r="Y486" s="274">
        <v>1</v>
      </c>
      <c r="Z486" s="279">
        <v>62.5</v>
      </c>
      <c r="AA486" s="225">
        <f t="shared" si="8"/>
        <v>62.5</v>
      </c>
      <c r="AB486" s="231" t="s">
        <v>20</v>
      </c>
      <c r="AC486" s="231" t="s">
        <v>3947</v>
      </c>
    </row>
    <row r="487" spans="1:29" ht="24" x14ac:dyDescent="0.25">
      <c r="A487" s="231">
        <v>484</v>
      </c>
      <c r="B487" s="279" t="s">
        <v>4836</v>
      </c>
      <c r="C487" s="280" t="s">
        <v>4837</v>
      </c>
      <c r="D487" s="273"/>
      <c r="E487" s="231"/>
      <c r="F487" s="231"/>
      <c r="G487" s="231"/>
      <c r="H487" s="231"/>
      <c r="I487" s="231"/>
      <c r="J487" s="231"/>
      <c r="K487" s="274"/>
      <c r="L487" s="274"/>
      <c r="M487" s="231"/>
      <c r="N487" s="231"/>
      <c r="O487" s="231"/>
      <c r="P487" s="231"/>
      <c r="Q487" s="274"/>
      <c r="R487" s="231"/>
      <c r="S487" s="231"/>
      <c r="T487" s="231"/>
      <c r="U487" s="231"/>
      <c r="V487" s="274"/>
      <c r="W487" s="231"/>
      <c r="X487" s="231" t="s">
        <v>60</v>
      </c>
      <c r="Y487" s="274">
        <v>1</v>
      </c>
      <c r="Z487" s="281">
        <v>100</v>
      </c>
      <c r="AA487" s="225">
        <f t="shared" si="8"/>
        <v>100</v>
      </c>
      <c r="AB487" s="231" t="s">
        <v>20</v>
      </c>
      <c r="AC487" s="231" t="s">
        <v>3947</v>
      </c>
    </row>
    <row r="488" spans="1:29" x14ac:dyDescent="0.25">
      <c r="A488" s="231">
        <v>485</v>
      </c>
      <c r="B488" s="279"/>
      <c r="C488" s="280"/>
      <c r="D488" s="273"/>
      <c r="E488" s="231"/>
      <c r="F488" s="231"/>
      <c r="G488" s="231"/>
      <c r="H488" s="231"/>
      <c r="I488" s="231"/>
      <c r="J488" s="231"/>
      <c r="K488" s="274"/>
      <c r="L488" s="274"/>
      <c r="M488" s="231"/>
      <c r="N488" s="231"/>
      <c r="O488" s="231"/>
      <c r="P488" s="231"/>
      <c r="Q488" s="274"/>
      <c r="R488" s="231"/>
      <c r="S488" s="231"/>
      <c r="T488" s="231"/>
      <c r="U488" s="231"/>
      <c r="V488" s="274"/>
      <c r="W488" s="231"/>
      <c r="X488" s="231" t="s">
        <v>60</v>
      </c>
      <c r="Y488" s="274">
        <v>1</v>
      </c>
      <c r="Z488" s="281">
        <v>63</v>
      </c>
      <c r="AA488" s="225">
        <f t="shared" si="8"/>
        <v>63</v>
      </c>
      <c r="AB488" s="231" t="s">
        <v>20</v>
      </c>
      <c r="AC488" s="231" t="s">
        <v>3947</v>
      </c>
    </row>
    <row r="489" spans="1:29" ht="24" x14ac:dyDescent="0.25">
      <c r="A489" s="231">
        <v>486</v>
      </c>
      <c r="B489" s="279" t="s">
        <v>4838</v>
      </c>
      <c r="C489" s="280" t="s">
        <v>4839</v>
      </c>
      <c r="D489" s="273"/>
      <c r="E489" s="231"/>
      <c r="F489" s="231"/>
      <c r="G489" s="231"/>
      <c r="H489" s="231"/>
      <c r="I489" s="231"/>
      <c r="J489" s="231"/>
      <c r="K489" s="274"/>
      <c r="L489" s="274"/>
      <c r="M489" s="231"/>
      <c r="N489" s="231"/>
      <c r="O489" s="231"/>
      <c r="P489" s="231"/>
      <c r="Q489" s="274"/>
      <c r="R489" s="231"/>
      <c r="S489" s="231"/>
      <c r="T489" s="231"/>
      <c r="U489" s="231"/>
      <c r="V489" s="274"/>
      <c r="W489" s="231"/>
      <c r="X489" s="231" t="s">
        <v>60</v>
      </c>
      <c r="Y489" s="274">
        <v>1</v>
      </c>
      <c r="Z489" s="279">
        <v>125</v>
      </c>
      <c r="AA489" s="225">
        <f t="shared" si="8"/>
        <v>125</v>
      </c>
      <c r="AB489" s="231" t="s">
        <v>20</v>
      </c>
      <c r="AC489" s="231" t="s">
        <v>3947</v>
      </c>
    </row>
    <row r="490" spans="1:29" ht="24" x14ac:dyDescent="0.25">
      <c r="A490" s="231">
        <v>487</v>
      </c>
      <c r="B490" s="279" t="s">
        <v>4840</v>
      </c>
      <c r="C490" s="280" t="s">
        <v>4841</v>
      </c>
      <c r="D490" s="273"/>
      <c r="E490" s="231"/>
      <c r="F490" s="231"/>
      <c r="G490" s="231"/>
      <c r="H490" s="231"/>
      <c r="I490" s="231"/>
      <c r="J490" s="231"/>
      <c r="K490" s="274"/>
      <c r="L490" s="274"/>
      <c r="M490" s="231"/>
      <c r="N490" s="231"/>
      <c r="O490" s="231"/>
      <c r="P490" s="231"/>
      <c r="Q490" s="274"/>
      <c r="R490" s="231"/>
      <c r="S490" s="231"/>
      <c r="T490" s="231"/>
      <c r="U490" s="231"/>
      <c r="V490" s="274"/>
      <c r="W490" s="231"/>
      <c r="X490" s="231" t="s">
        <v>60</v>
      </c>
      <c r="Y490" s="274">
        <v>2</v>
      </c>
      <c r="Z490" s="279">
        <v>125</v>
      </c>
      <c r="AA490" s="225">
        <f t="shared" si="8"/>
        <v>250</v>
      </c>
      <c r="AB490" s="231" t="s">
        <v>20</v>
      </c>
      <c r="AC490" s="231" t="s">
        <v>3947</v>
      </c>
    </row>
    <row r="491" spans="1:29" x14ac:dyDescent="0.25">
      <c r="A491" s="231">
        <v>488</v>
      </c>
      <c r="B491" s="279"/>
      <c r="C491" s="280"/>
      <c r="D491" s="273"/>
      <c r="E491" s="231"/>
      <c r="F491" s="231"/>
      <c r="G491" s="231"/>
      <c r="H491" s="231"/>
      <c r="I491" s="231"/>
      <c r="J491" s="231"/>
      <c r="K491" s="274"/>
      <c r="L491" s="274"/>
      <c r="M491" s="231"/>
      <c r="N491" s="231"/>
      <c r="O491" s="231"/>
      <c r="P491" s="231"/>
      <c r="Q491" s="274"/>
      <c r="R491" s="231"/>
      <c r="S491" s="231"/>
      <c r="T491" s="231"/>
      <c r="U491" s="231"/>
      <c r="V491" s="274"/>
      <c r="W491" s="231"/>
      <c r="X491" s="231" t="s">
        <v>60</v>
      </c>
      <c r="Y491" s="274">
        <v>1</v>
      </c>
      <c r="Z491" s="279">
        <v>20</v>
      </c>
      <c r="AA491" s="225">
        <f t="shared" si="8"/>
        <v>20</v>
      </c>
      <c r="AB491" s="231" t="s">
        <v>20</v>
      </c>
      <c r="AC491" s="231" t="s">
        <v>3947</v>
      </c>
    </row>
    <row r="492" spans="1:29" ht="24" x14ac:dyDescent="0.25">
      <c r="A492" s="231">
        <v>489</v>
      </c>
      <c r="B492" s="279" t="s">
        <v>4842</v>
      </c>
      <c r="C492" s="280" t="s">
        <v>4843</v>
      </c>
      <c r="D492" s="273"/>
      <c r="E492" s="231"/>
      <c r="F492" s="231"/>
      <c r="G492" s="231"/>
      <c r="H492" s="231"/>
      <c r="I492" s="231"/>
      <c r="J492" s="231"/>
      <c r="K492" s="274"/>
      <c r="L492" s="274"/>
      <c r="M492" s="231"/>
      <c r="N492" s="231"/>
      <c r="O492" s="231"/>
      <c r="P492" s="231"/>
      <c r="Q492" s="274"/>
      <c r="R492" s="231"/>
      <c r="S492" s="231"/>
      <c r="T492" s="231"/>
      <c r="U492" s="231"/>
      <c r="V492" s="274"/>
      <c r="W492" s="231"/>
      <c r="X492" s="231" t="s">
        <v>60</v>
      </c>
      <c r="Y492" s="274">
        <v>1</v>
      </c>
      <c r="Z492" s="279">
        <v>82.5</v>
      </c>
      <c r="AA492" s="225">
        <f t="shared" si="8"/>
        <v>82.5</v>
      </c>
      <c r="AB492" s="231" t="s">
        <v>20</v>
      </c>
      <c r="AC492" s="231" t="s">
        <v>3947</v>
      </c>
    </row>
    <row r="493" spans="1:29" ht="24" x14ac:dyDescent="0.25">
      <c r="A493" s="231">
        <v>490</v>
      </c>
      <c r="B493" s="279" t="s">
        <v>4844</v>
      </c>
      <c r="C493" s="280" t="s">
        <v>4845</v>
      </c>
      <c r="D493" s="273"/>
      <c r="E493" s="231"/>
      <c r="F493" s="231"/>
      <c r="G493" s="231"/>
      <c r="H493" s="231"/>
      <c r="I493" s="231"/>
      <c r="J493" s="231"/>
      <c r="K493" s="274"/>
      <c r="L493" s="274"/>
      <c r="M493" s="231"/>
      <c r="N493" s="231"/>
      <c r="O493" s="231"/>
      <c r="P493" s="231"/>
      <c r="Q493" s="274"/>
      <c r="R493" s="231"/>
      <c r="S493" s="231"/>
      <c r="T493" s="231"/>
      <c r="U493" s="231"/>
      <c r="V493" s="274"/>
      <c r="W493" s="231"/>
      <c r="X493" s="231" t="s">
        <v>60</v>
      </c>
      <c r="Y493" s="274">
        <v>1</v>
      </c>
      <c r="Z493" s="279">
        <v>82.5</v>
      </c>
      <c r="AA493" s="225">
        <f t="shared" si="8"/>
        <v>82.5</v>
      </c>
      <c r="AB493" s="231" t="s">
        <v>20</v>
      </c>
      <c r="AC493" s="231" t="s">
        <v>3947</v>
      </c>
    </row>
    <row r="494" spans="1:29" ht="24" x14ac:dyDescent="0.25">
      <c r="A494" s="231">
        <v>491</v>
      </c>
      <c r="B494" s="279" t="s">
        <v>4846</v>
      </c>
      <c r="C494" s="280" t="s">
        <v>4847</v>
      </c>
      <c r="D494" s="273"/>
      <c r="E494" s="231"/>
      <c r="F494" s="231"/>
      <c r="G494" s="231"/>
      <c r="H494" s="231"/>
      <c r="I494" s="231"/>
      <c r="J494" s="231"/>
      <c r="K494" s="274"/>
      <c r="L494" s="274"/>
      <c r="M494" s="231"/>
      <c r="N494" s="231"/>
      <c r="O494" s="231"/>
      <c r="P494" s="231"/>
      <c r="Q494" s="274"/>
      <c r="R494" s="231"/>
      <c r="S494" s="231"/>
      <c r="T494" s="231"/>
      <c r="U494" s="231"/>
      <c r="V494" s="274"/>
      <c r="W494" s="231"/>
      <c r="X494" s="231" t="s">
        <v>60</v>
      </c>
      <c r="Y494" s="274">
        <v>1</v>
      </c>
      <c r="Z494" s="279">
        <v>100</v>
      </c>
      <c r="AA494" s="225">
        <f t="shared" si="8"/>
        <v>100</v>
      </c>
      <c r="AB494" s="231" t="s">
        <v>20</v>
      </c>
      <c r="AC494" s="231" t="s">
        <v>3947</v>
      </c>
    </row>
    <row r="495" spans="1:29" x14ac:dyDescent="0.25">
      <c r="A495" s="231">
        <v>492</v>
      </c>
      <c r="B495" s="279"/>
      <c r="C495" s="280"/>
      <c r="D495" s="273"/>
      <c r="E495" s="231"/>
      <c r="F495" s="231"/>
      <c r="G495" s="231"/>
      <c r="H495" s="231"/>
      <c r="I495" s="231"/>
      <c r="J495" s="231"/>
      <c r="K495" s="274"/>
      <c r="L495" s="274"/>
      <c r="M495" s="231"/>
      <c r="N495" s="231"/>
      <c r="O495" s="231"/>
      <c r="P495" s="231"/>
      <c r="Q495" s="274"/>
      <c r="R495" s="231"/>
      <c r="S495" s="231"/>
      <c r="T495" s="231"/>
      <c r="U495" s="231"/>
      <c r="V495" s="274"/>
      <c r="W495" s="231"/>
      <c r="X495" s="231" t="s">
        <v>60</v>
      </c>
      <c r="Y495" s="274">
        <v>1</v>
      </c>
      <c r="Z495" s="279">
        <v>82.5</v>
      </c>
      <c r="AA495" s="225">
        <f t="shared" si="8"/>
        <v>82.5</v>
      </c>
      <c r="AB495" s="231" t="s">
        <v>20</v>
      </c>
      <c r="AC495" s="231" t="s">
        <v>3947</v>
      </c>
    </row>
    <row r="496" spans="1:29" x14ac:dyDescent="0.25">
      <c r="A496" s="231">
        <v>493</v>
      </c>
      <c r="B496" s="279"/>
      <c r="C496" s="280"/>
      <c r="D496" s="273"/>
      <c r="E496" s="231"/>
      <c r="F496" s="231"/>
      <c r="G496" s="231"/>
      <c r="H496" s="231"/>
      <c r="I496" s="231"/>
      <c r="J496" s="231"/>
      <c r="K496" s="274"/>
      <c r="L496" s="274"/>
      <c r="M496" s="231"/>
      <c r="N496" s="231"/>
      <c r="O496" s="231"/>
      <c r="P496" s="231"/>
      <c r="Q496" s="274"/>
      <c r="R496" s="231"/>
      <c r="S496" s="231"/>
      <c r="T496" s="231"/>
      <c r="U496" s="231"/>
      <c r="V496" s="274"/>
      <c r="W496" s="231"/>
      <c r="X496" s="231" t="s">
        <v>60</v>
      </c>
      <c r="Y496" s="274">
        <v>1</v>
      </c>
      <c r="Z496" s="279">
        <v>45</v>
      </c>
      <c r="AA496" s="225">
        <f t="shared" si="8"/>
        <v>45</v>
      </c>
      <c r="AB496" s="231" t="s">
        <v>20</v>
      </c>
      <c r="AC496" s="231" t="s">
        <v>3947</v>
      </c>
    </row>
    <row r="497" spans="1:29" x14ac:dyDescent="0.25">
      <c r="A497" s="231">
        <v>494</v>
      </c>
      <c r="B497" s="279"/>
      <c r="C497" s="280"/>
      <c r="D497" s="273"/>
      <c r="E497" s="231"/>
      <c r="F497" s="231"/>
      <c r="G497" s="231"/>
      <c r="H497" s="231"/>
      <c r="I497" s="231"/>
      <c r="J497" s="231"/>
      <c r="K497" s="274"/>
      <c r="L497" s="274"/>
      <c r="M497" s="231"/>
      <c r="N497" s="231"/>
      <c r="O497" s="231"/>
      <c r="P497" s="231"/>
      <c r="Q497" s="274"/>
      <c r="R497" s="231"/>
      <c r="S497" s="231"/>
      <c r="T497" s="231"/>
      <c r="U497" s="231"/>
      <c r="V497" s="274"/>
      <c r="W497" s="231"/>
      <c r="X497" s="231" t="s">
        <v>60</v>
      </c>
      <c r="Y497" s="274">
        <v>1</v>
      </c>
      <c r="Z497" s="279">
        <v>20</v>
      </c>
      <c r="AA497" s="225">
        <f t="shared" si="8"/>
        <v>20</v>
      </c>
      <c r="AB497" s="231" t="s">
        <v>20</v>
      </c>
      <c r="AC497" s="231" t="s">
        <v>3947</v>
      </c>
    </row>
    <row r="498" spans="1:29" ht="24" x14ac:dyDescent="0.25">
      <c r="A498" s="231">
        <v>495</v>
      </c>
      <c r="B498" s="274" t="s">
        <v>4848</v>
      </c>
      <c r="C498" s="234" t="s">
        <v>4849</v>
      </c>
      <c r="D498" s="273"/>
      <c r="E498" s="231"/>
      <c r="F498" s="231"/>
      <c r="G498" s="231"/>
      <c r="H498" s="231"/>
      <c r="I498" s="231"/>
      <c r="J498" s="231"/>
      <c r="K498" s="274"/>
      <c r="L498" s="274"/>
      <c r="M498" s="231"/>
      <c r="N498" s="231"/>
      <c r="O498" s="231"/>
      <c r="P498" s="231"/>
      <c r="Q498" s="274"/>
      <c r="R498" s="231"/>
      <c r="S498" s="231"/>
      <c r="T498" s="231"/>
      <c r="U498" s="231"/>
      <c r="V498" s="274"/>
      <c r="W498" s="231"/>
      <c r="X498" s="231" t="s">
        <v>60</v>
      </c>
      <c r="Y498" s="274">
        <v>1</v>
      </c>
      <c r="Z498" s="279">
        <v>82.5</v>
      </c>
      <c r="AA498" s="225">
        <f t="shared" si="8"/>
        <v>82.5</v>
      </c>
      <c r="AB498" s="231" t="s">
        <v>20</v>
      </c>
      <c r="AC498" s="231" t="s">
        <v>3947</v>
      </c>
    </row>
    <row r="499" spans="1:29" ht="24" x14ac:dyDescent="0.25">
      <c r="A499" s="231">
        <v>496</v>
      </c>
      <c r="B499" s="279" t="s">
        <v>4850</v>
      </c>
      <c r="C499" s="280" t="s">
        <v>4851</v>
      </c>
      <c r="D499" s="273"/>
      <c r="E499" s="231"/>
      <c r="F499" s="231"/>
      <c r="G499" s="231"/>
      <c r="H499" s="231"/>
      <c r="I499" s="231"/>
      <c r="J499" s="231"/>
      <c r="K499" s="274"/>
      <c r="L499" s="274"/>
      <c r="M499" s="231"/>
      <c r="N499" s="231"/>
      <c r="O499" s="231"/>
      <c r="P499" s="231"/>
      <c r="Q499" s="274"/>
      <c r="R499" s="231"/>
      <c r="S499" s="231"/>
      <c r="T499" s="231"/>
      <c r="U499" s="231"/>
      <c r="V499" s="274"/>
      <c r="W499" s="231"/>
      <c r="X499" s="231" t="s">
        <v>60</v>
      </c>
      <c r="Y499" s="274">
        <v>1</v>
      </c>
      <c r="Z499" s="279">
        <v>82.5</v>
      </c>
      <c r="AA499" s="225">
        <f t="shared" si="8"/>
        <v>82.5</v>
      </c>
      <c r="AB499" s="231" t="s">
        <v>20</v>
      </c>
      <c r="AC499" s="231" t="s">
        <v>3947</v>
      </c>
    </row>
    <row r="500" spans="1:29" ht="36" x14ac:dyDescent="0.25">
      <c r="A500" s="231">
        <v>497</v>
      </c>
      <c r="B500" s="279" t="s">
        <v>4852</v>
      </c>
      <c r="C500" s="280" t="s">
        <v>4853</v>
      </c>
      <c r="D500" s="273"/>
      <c r="E500" s="231"/>
      <c r="F500" s="231"/>
      <c r="G500" s="231"/>
      <c r="H500" s="231"/>
      <c r="I500" s="231"/>
      <c r="J500" s="231"/>
      <c r="K500" s="274"/>
      <c r="L500" s="274"/>
      <c r="M500" s="231"/>
      <c r="N500" s="231"/>
      <c r="O500" s="231"/>
      <c r="P500" s="231"/>
      <c r="Q500" s="274"/>
      <c r="R500" s="231"/>
      <c r="S500" s="231"/>
      <c r="T500" s="231"/>
      <c r="U500" s="231"/>
      <c r="V500" s="274">
        <v>1</v>
      </c>
      <c r="W500" s="231"/>
      <c r="X500" s="231" t="s">
        <v>60</v>
      </c>
      <c r="Y500" s="274">
        <v>1</v>
      </c>
      <c r="Z500" s="279">
        <v>63</v>
      </c>
      <c r="AA500" s="225">
        <f t="shared" si="8"/>
        <v>63</v>
      </c>
      <c r="AB500" s="231" t="s">
        <v>20</v>
      </c>
      <c r="AC500" s="231" t="s">
        <v>3947</v>
      </c>
    </row>
    <row r="501" spans="1:29" ht="36" x14ac:dyDescent="0.25">
      <c r="A501" s="231">
        <v>498</v>
      </c>
      <c r="B501" s="279" t="s">
        <v>4854</v>
      </c>
      <c r="C501" s="280" t="s">
        <v>4855</v>
      </c>
      <c r="D501" s="273"/>
      <c r="E501" s="231"/>
      <c r="F501" s="231"/>
      <c r="G501" s="231"/>
      <c r="H501" s="231"/>
      <c r="I501" s="231"/>
      <c r="J501" s="231"/>
      <c r="K501" s="274"/>
      <c r="L501" s="274"/>
      <c r="M501" s="231"/>
      <c r="N501" s="231"/>
      <c r="O501" s="231"/>
      <c r="P501" s="231"/>
      <c r="Q501" s="274"/>
      <c r="R501" s="231"/>
      <c r="S501" s="231"/>
      <c r="T501" s="231"/>
      <c r="U501" s="231"/>
      <c r="V501" s="274"/>
      <c r="W501" s="231"/>
      <c r="X501" s="231" t="s">
        <v>60</v>
      </c>
      <c r="Y501" s="274">
        <v>1</v>
      </c>
      <c r="Z501" s="279">
        <v>20</v>
      </c>
      <c r="AA501" s="225">
        <f t="shared" si="8"/>
        <v>20</v>
      </c>
      <c r="AB501" s="231" t="s">
        <v>20</v>
      </c>
      <c r="AC501" s="231" t="s">
        <v>3947</v>
      </c>
    </row>
    <row r="502" spans="1:29" ht="24" x14ac:dyDescent="0.25">
      <c r="A502" s="231">
        <v>499</v>
      </c>
      <c r="B502" s="279" t="s">
        <v>4856</v>
      </c>
      <c r="C502" s="280" t="s">
        <v>4857</v>
      </c>
      <c r="D502" s="273"/>
      <c r="E502" s="231"/>
      <c r="F502" s="231"/>
      <c r="G502" s="231"/>
      <c r="H502" s="231"/>
      <c r="I502" s="231"/>
      <c r="J502" s="231"/>
      <c r="K502" s="274"/>
      <c r="L502" s="274"/>
      <c r="M502" s="231"/>
      <c r="N502" s="231"/>
      <c r="O502" s="231"/>
      <c r="P502" s="231"/>
      <c r="Q502" s="274"/>
      <c r="R502" s="231"/>
      <c r="S502" s="231"/>
      <c r="T502" s="231"/>
      <c r="U502" s="231"/>
      <c r="V502" s="274"/>
      <c r="W502" s="231"/>
      <c r="X502" s="231" t="s">
        <v>60</v>
      </c>
      <c r="Y502" s="274">
        <v>1</v>
      </c>
      <c r="Z502" s="279">
        <v>125</v>
      </c>
      <c r="AA502" s="225">
        <f t="shared" si="8"/>
        <v>125</v>
      </c>
      <c r="AB502" s="231" t="s">
        <v>20</v>
      </c>
      <c r="AC502" s="231" t="s">
        <v>3947</v>
      </c>
    </row>
    <row r="503" spans="1:29" ht="24" x14ac:dyDescent="0.25">
      <c r="A503" s="231">
        <v>500</v>
      </c>
      <c r="B503" s="279" t="s">
        <v>4858</v>
      </c>
      <c r="C503" s="280" t="s">
        <v>4859</v>
      </c>
      <c r="D503" s="273"/>
      <c r="E503" s="231"/>
      <c r="F503" s="231"/>
      <c r="G503" s="231"/>
      <c r="H503" s="231"/>
      <c r="I503" s="231"/>
      <c r="J503" s="231"/>
      <c r="K503" s="274"/>
      <c r="L503" s="274"/>
      <c r="M503" s="231"/>
      <c r="N503" s="231"/>
      <c r="O503" s="231"/>
      <c r="P503" s="231"/>
      <c r="Q503" s="274"/>
      <c r="R503" s="231"/>
      <c r="S503" s="231"/>
      <c r="T503" s="231"/>
      <c r="U503" s="231"/>
      <c r="V503" s="274"/>
      <c r="W503" s="231"/>
      <c r="X503" s="231" t="s">
        <v>60</v>
      </c>
      <c r="Y503" s="274">
        <v>1</v>
      </c>
      <c r="Z503" s="279">
        <v>63</v>
      </c>
      <c r="AA503" s="225">
        <f t="shared" si="8"/>
        <v>63</v>
      </c>
      <c r="AB503" s="231" t="s">
        <v>20</v>
      </c>
      <c r="AC503" s="231" t="s">
        <v>3947</v>
      </c>
    </row>
    <row r="504" spans="1:29" ht="24" x14ac:dyDescent="0.25">
      <c r="A504" s="231">
        <v>501</v>
      </c>
      <c r="B504" s="279" t="s">
        <v>4860</v>
      </c>
      <c r="C504" s="280" t="s">
        <v>4861</v>
      </c>
      <c r="D504" s="273"/>
      <c r="E504" s="231"/>
      <c r="F504" s="231"/>
      <c r="G504" s="231"/>
      <c r="H504" s="231"/>
      <c r="I504" s="231"/>
      <c r="J504" s="231"/>
      <c r="K504" s="274"/>
      <c r="L504" s="274"/>
      <c r="M504" s="231"/>
      <c r="N504" s="231"/>
      <c r="O504" s="231"/>
      <c r="P504" s="231"/>
      <c r="Q504" s="274"/>
      <c r="R504" s="231"/>
      <c r="S504" s="231"/>
      <c r="T504" s="231"/>
      <c r="U504" s="231"/>
      <c r="V504" s="274"/>
      <c r="W504" s="231"/>
      <c r="X504" s="231" t="s">
        <v>60</v>
      </c>
      <c r="Y504" s="274">
        <v>1</v>
      </c>
      <c r="Z504" s="279">
        <v>63</v>
      </c>
      <c r="AA504" s="225">
        <f t="shared" si="8"/>
        <v>63</v>
      </c>
      <c r="AB504" s="231" t="s">
        <v>20</v>
      </c>
      <c r="AC504" s="231" t="s">
        <v>3947</v>
      </c>
    </row>
    <row r="505" spans="1:29" ht="24" x14ac:dyDescent="0.25">
      <c r="A505" s="231">
        <v>502</v>
      </c>
      <c r="B505" s="279" t="s">
        <v>4862</v>
      </c>
      <c r="C505" s="280" t="s">
        <v>4863</v>
      </c>
      <c r="D505" s="273"/>
      <c r="E505" s="231"/>
      <c r="F505" s="231"/>
      <c r="G505" s="231"/>
      <c r="H505" s="231"/>
      <c r="I505" s="231"/>
      <c r="J505" s="231"/>
      <c r="K505" s="274"/>
      <c r="L505" s="274"/>
      <c r="M505" s="231"/>
      <c r="N505" s="231"/>
      <c r="O505" s="231"/>
      <c r="P505" s="231"/>
      <c r="Q505" s="274"/>
      <c r="R505" s="231"/>
      <c r="S505" s="231"/>
      <c r="T505" s="231"/>
      <c r="U505" s="231"/>
      <c r="V505" s="274"/>
      <c r="W505" s="231"/>
      <c r="X505" s="231" t="s">
        <v>60</v>
      </c>
      <c r="Y505" s="274">
        <v>1</v>
      </c>
      <c r="Z505" s="279">
        <v>45</v>
      </c>
      <c r="AA505" s="225">
        <f t="shared" si="8"/>
        <v>45</v>
      </c>
      <c r="AB505" s="231" t="s">
        <v>20</v>
      </c>
      <c r="AC505" s="231" t="s">
        <v>3947</v>
      </c>
    </row>
    <row r="506" spans="1:29" ht="36" x14ac:dyDescent="0.25">
      <c r="A506" s="231">
        <v>503</v>
      </c>
      <c r="B506" s="274" t="s">
        <v>4864</v>
      </c>
      <c r="C506" s="234" t="s">
        <v>4865</v>
      </c>
      <c r="D506" s="273"/>
      <c r="E506" s="231"/>
      <c r="F506" s="231"/>
      <c r="G506" s="231"/>
      <c r="H506" s="231"/>
      <c r="I506" s="231"/>
      <c r="J506" s="231"/>
      <c r="K506" s="274"/>
      <c r="L506" s="274"/>
      <c r="M506" s="231"/>
      <c r="N506" s="231"/>
      <c r="O506" s="231"/>
      <c r="P506" s="231"/>
      <c r="Q506" s="274"/>
      <c r="R506" s="231"/>
      <c r="S506" s="231"/>
      <c r="T506" s="231"/>
      <c r="U506" s="231"/>
      <c r="V506" s="274"/>
      <c r="W506" s="231"/>
      <c r="X506" s="231" t="s">
        <v>60</v>
      </c>
      <c r="Y506" s="274">
        <v>1</v>
      </c>
      <c r="Z506" s="279">
        <v>63</v>
      </c>
      <c r="AA506" s="225">
        <f t="shared" si="8"/>
        <v>63</v>
      </c>
      <c r="AB506" s="231" t="s">
        <v>20</v>
      </c>
      <c r="AC506" s="231" t="s">
        <v>3947</v>
      </c>
    </row>
    <row r="507" spans="1:29" ht="36" x14ac:dyDescent="0.25">
      <c r="A507" s="231">
        <v>504</v>
      </c>
      <c r="B507" s="279" t="s">
        <v>4866</v>
      </c>
      <c r="C507" s="280" t="s">
        <v>4867</v>
      </c>
      <c r="D507" s="273"/>
      <c r="E507" s="231"/>
      <c r="F507" s="231"/>
      <c r="G507" s="231"/>
      <c r="H507" s="231"/>
      <c r="I507" s="231"/>
      <c r="J507" s="231"/>
      <c r="K507" s="274"/>
      <c r="L507" s="274"/>
      <c r="M507" s="231"/>
      <c r="N507" s="231"/>
      <c r="O507" s="231"/>
      <c r="P507" s="231"/>
      <c r="Q507" s="274"/>
      <c r="R507" s="231"/>
      <c r="S507" s="231"/>
      <c r="T507" s="231"/>
      <c r="U507" s="231"/>
      <c r="V507" s="274"/>
      <c r="W507" s="231"/>
      <c r="X507" s="231" t="s">
        <v>60</v>
      </c>
      <c r="Y507" s="274">
        <v>1</v>
      </c>
      <c r="Z507" s="279">
        <v>62.5</v>
      </c>
      <c r="AA507" s="225">
        <f t="shared" si="8"/>
        <v>62.5</v>
      </c>
      <c r="AB507" s="231" t="s">
        <v>20</v>
      </c>
      <c r="AC507" s="231" t="s">
        <v>3947</v>
      </c>
    </row>
    <row r="508" spans="1:29" ht="36" x14ac:dyDescent="0.25">
      <c r="A508" s="231">
        <v>505</v>
      </c>
      <c r="B508" s="279" t="s">
        <v>4868</v>
      </c>
      <c r="C508" s="280" t="s">
        <v>4869</v>
      </c>
      <c r="D508" s="273"/>
      <c r="E508" s="231"/>
      <c r="F508" s="231"/>
      <c r="G508" s="231"/>
      <c r="H508" s="231"/>
      <c r="I508" s="231"/>
      <c r="J508" s="231"/>
      <c r="K508" s="274"/>
      <c r="L508" s="274"/>
      <c r="M508" s="231"/>
      <c r="N508" s="231"/>
      <c r="O508" s="231"/>
      <c r="P508" s="231"/>
      <c r="Q508" s="274"/>
      <c r="R508" s="231"/>
      <c r="S508" s="231"/>
      <c r="T508" s="231"/>
      <c r="U508" s="231"/>
      <c r="V508" s="274">
        <v>1</v>
      </c>
      <c r="W508" s="231"/>
      <c r="X508" s="231" t="s">
        <v>60</v>
      </c>
      <c r="Y508" s="274">
        <v>1</v>
      </c>
      <c r="Z508" s="279">
        <v>15</v>
      </c>
      <c r="AA508" s="225">
        <f t="shared" si="8"/>
        <v>15</v>
      </c>
      <c r="AB508" s="231" t="s">
        <v>20</v>
      </c>
      <c r="AC508" s="231" t="s">
        <v>3947</v>
      </c>
    </row>
    <row r="509" spans="1:29" ht="36" x14ac:dyDescent="0.25">
      <c r="A509" s="231">
        <v>506</v>
      </c>
      <c r="B509" s="279" t="s">
        <v>4870</v>
      </c>
      <c r="C509" s="280" t="s">
        <v>4871</v>
      </c>
      <c r="D509" s="273"/>
      <c r="E509" s="231"/>
      <c r="F509" s="231"/>
      <c r="G509" s="231"/>
      <c r="H509" s="231"/>
      <c r="I509" s="231"/>
      <c r="J509" s="231"/>
      <c r="K509" s="274"/>
      <c r="L509" s="274"/>
      <c r="M509" s="231"/>
      <c r="N509" s="231"/>
      <c r="O509" s="231"/>
      <c r="P509" s="231"/>
      <c r="Q509" s="274"/>
      <c r="R509" s="231"/>
      <c r="S509" s="231"/>
      <c r="T509" s="231"/>
      <c r="U509" s="231"/>
      <c r="V509" s="274"/>
      <c r="W509" s="231"/>
      <c r="X509" s="231" t="s">
        <v>60</v>
      </c>
      <c r="Y509" s="274">
        <v>1</v>
      </c>
      <c r="Z509" s="279">
        <v>25</v>
      </c>
      <c r="AA509" s="225">
        <f t="shared" si="8"/>
        <v>25</v>
      </c>
      <c r="AB509" s="231" t="s">
        <v>20</v>
      </c>
      <c r="AC509" s="231" t="s">
        <v>3947</v>
      </c>
    </row>
    <row r="510" spans="1:29" ht="24" x14ac:dyDescent="0.25">
      <c r="A510" s="231">
        <v>507</v>
      </c>
      <c r="B510" s="279" t="s">
        <v>4872</v>
      </c>
      <c r="C510" s="280" t="s">
        <v>4873</v>
      </c>
      <c r="D510" s="273"/>
      <c r="E510" s="231"/>
      <c r="F510" s="231"/>
      <c r="G510" s="231"/>
      <c r="H510" s="231"/>
      <c r="I510" s="231"/>
      <c r="J510" s="231"/>
      <c r="K510" s="274"/>
      <c r="L510" s="274"/>
      <c r="M510" s="231"/>
      <c r="N510" s="231"/>
      <c r="O510" s="231"/>
      <c r="P510" s="231"/>
      <c r="Q510" s="274"/>
      <c r="R510" s="231"/>
      <c r="S510" s="231"/>
      <c r="T510" s="231"/>
      <c r="U510" s="231"/>
      <c r="V510" s="274"/>
      <c r="W510" s="231"/>
      <c r="X510" s="231" t="s">
        <v>60</v>
      </c>
      <c r="Y510" s="274">
        <v>1</v>
      </c>
      <c r="Z510" s="279">
        <v>62.5</v>
      </c>
      <c r="AA510" s="225">
        <f t="shared" si="8"/>
        <v>62.5</v>
      </c>
      <c r="AB510" s="231" t="s">
        <v>20</v>
      </c>
      <c r="AC510" s="231" t="s">
        <v>3947</v>
      </c>
    </row>
    <row r="511" spans="1:29" ht="36" x14ac:dyDescent="0.25">
      <c r="A511" s="231">
        <v>508</v>
      </c>
      <c r="B511" s="274" t="s">
        <v>4874</v>
      </c>
      <c r="C511" s="234" t="s">
        <v>4875</v>
      </c>
      <c r="D511" s="273"/>
      <c r="E511" s="231"/>
      <c r="F511" s="231"/>
      <c r="G511" s="231"/>
      <c r="H511" s="231"/>
      <c r="I511" s="231"/>
      <c r="J511" s="231"/>
      <c r="K511" s="274"/>
      <c r="L511" s="274"/>
      <c r="M511" s="231"/>
      <c r="N511" s="231"/>
      <c r="O511" s="231"/>
      <c r="P511" s="231"/>
      <c r="Q511" s="274"/>
      <c r="R511" s="231"/>
      <c r="S511" s="231"/>
      <c r="T511" s="231"/>
      <c r="U511" s="231"/>
      <c r="V511" s="274"/>
      <c r="W511" s="231"/>
      <c r="X511" s="231" t="s">
        <v>60</v>
      </c>
      <c r="Y511" s="274">
        <v>1</v>
      </c>
      <c r="Z511" s="279">
        <v>82.5</v>
      </c>
      <c r="AA511" s="225">
        <f t="shared" si="8"/>
        <v>82.5</v>
      </c>
      <c r="AB511" s="231" t="s">
        <v>20</v>
      </c>
      <c r="AC511" s="231" t="s">
        <v>3947</v>
      </c>
    </row>
    <row r="512" spans="1:29" ht="24" x14ac:dyDescent="0.25">
      <c r="A512" s="231">
        <v>509</v>
      </c>
      <c r="B512" s="279" t="s">
        <v>4876</v>
      </c>
      <c r="C512" s="280" t="s">
        <v>4877</v>
      </c>
      <c r="D512" s="273"/>
      <c r="E512" s="231"/>
      <c r="F512" s="231"/>
      <c r="G512" s="231"/>
      <c r="H512" s="231"/>
      <c r="I512" s="231"/>
      <c r="J512" s="231"/>
      <c r="K512" s="274"/>
      <c r="L512" s="274"/>
      <c r="M512" s="231"/>
      <c r="N512" s="231"/>
      <c r="O512" s="231"/>
      <c r="P512" s="231"/>
      <c r="Q512" s="274"/>
      <c r="R512" s="231"/>
      <c r="S512" s="231"/>
      <c r="T512" s="231"/>
      <c r="U512" s="231"/>
      <c r="V512" s="274"/>
      <c r="W512" s="231"/>
      <c r="X512" s="231" t="s">
        <v>60</v>
      </c>
      <c r="Y512" s="274">
        <v>1</v>
      </c>
      <c r="Z512" s="279">
        <v>125</v>
      </c>
      <c r="AA512" s="225">
        <f t="shared" si="8"/>
        <v>125</v>
      </c>
      <c r="AB512" s="231" t="s">
        <v>20</v>
      </c>
      <c r="AC512" s="231" t="s">
        <v>3947</v>
      </c>
    </row>
    <row r="513" spans="1:29" ht="36" x14ac:dyDescent="0.25">
      <c r="A513" s="231">
        <v>510</v>
      </c>
      <c r="B513" s="279" t="s">
        <v>4878</v>
      </c>
      <c r="C513" s="280" t="s">
        <v>4879</v>
      </c>
      <c r="D513" s="273"/>
      <c r="E513" s="231"/>
      <c r="F513" s="231"/>
      <c r="G513" s="231"/>
      <c r="H513" s="231"/>
      <c r="I513" s="231"/>
      <c r="J513" s="231"/>
      <c r="K513" s="274"/>
      <c r="L513" s="274"/>
      <c r="M513" s="231"/>
      <c r="N513" s="231"/>
      <c r="O513" s="231"/>
      <c r="P513" s="231"/>
      <c r="Q513" s="274"/>
      <c r="R513" s="231"/>
      <c r="S513" s="231"/>
      <c r="T513" s="231"/>
      <c r="U513" s="231"/>
      <c r="V513" s="274"/>
      <c r="W513" s="231"/>
      <c r="X513" s="231" t="s">
        <v>60</v>
      </c>
      <c r="Y513" s="274">
        <v>1</v>
      </c>
      <c r="Z513" s="279">
        <v>50</v>
      </c>
      <c r="AA513" s="225">
        <f t="shared" si="8"/>
        <v>50</v>
      </c>
      <c r="AB513" s="231" t="s">
        <v>20</v>
      </c>
      <c r="AC513" s="231" t="s">
        <v>3947</v>
      </c>
    </row>
    <row r="514" spans="1:29" x14ac:dyDescent="0.25">
      <c r="A514" s="231">
        <v>511</v>
      </c>
      <c r="B514" s="279" t="s">
        <v>4880</v>
      </c>
      <c r="C514" s="280" t="s">
        <v>4881</v>
      </c>
      <c r="D514" s="273"/>
      <c r="E514" s="231"/>
      <c r="F514" s="231"/>
      <c r="G514" s="231"/>
      <c r="H514" s="231"/>
      <c r="I514" s="231"/>
      <c r="J514" s="231"/>
      <c r="K514" s="274"/>
      <c r="L514" s="274"/>
      <c r="M514" s="231"/>
      <c r="N514" s="231"/>
      <c r="O514" s="231"/>
      <c r="P514" s="231"/>
      <c r="Q514" s="274"/>
      <c r="R514" s="231"/>
      <c r="S514" s="231"/>
      <c r="T514" s="231"/>
      <c r="U514" s="231"/>
      <c r="V514" s="274"/>
      <c r="W514" s="231"/>
      <c r="X514" s="231" t="s">
        <v>60</v>
      </c>
      <c r="Y514" s="274">
        <v>1</v>
      </c>
      <c r="Z514" s="279">
        <v>62.5</v>
      </c>
      <c r="AA514" s="225">
        <f t="shared" si="8"/>
        <v>62.5</v>
      </c>
      <c r="AB514" s="231" t="s">
        <v>20</v>
      </c>
      <c r="AC514" s="231" t="s">
        <v>3947</v>
      </c>
    </row>
    <row r="515" spans="1:29" ht="36" x14ac:dyDescent="0.25">
      <c r="A515" s="231">
        <v>512</v>
      </c>
      <c r="B515" s="279" t="s">
        <v>4882</v>
      </c>
      <c r="C515" s="280" t="s">
        <v>4883</v>
      </c>
      <c r="D515" s="273"/>
      <c r="E515" s="231"/>
      <c r="F515" s="231"/>
      <c r="G515" s="231"/>
      <c r="H515" s="231"/>
      <c r="I515" s="231"/>
      <c r="J515" s="231"/>
      <c r="K515" s="274"/>
      <c r="L515" s="274"/>
      <c r="M515" s="231"/>
      <c r="N515" s="231"/>
      <c r="O515" s="231"/>
      <c r="P515" s="231"/>
      <c r="Q515" s="274"/>
      <c r="R515" s="231"/>
      <c r="S515" s="231"/>
      <c r="T515" s="231"/>
      <c r="U515" s="231"/>
      <c r="V515" s="274"/>
      <c r="W515" s="231"/>
      <c r="X515" s="231" t="s">
        <v>60</v>
      </c>
      <c r="Y515" s="274">
        <v>1</v>
      </c>
      <c r="Z515" s="279">
        <v>62.5</v>
      </c>
      <c r="AA515" s="225">
        <f t="shared" si="8"/>
        <v>62.5</v>
      </c>
      <c r="AB515" s="231" t="s">
        <v>20</v>
      </c>
      <c r="AC515" s="231" t="s">
        <v>3947</v>
      </c>
    </row>
    <row r="516" spans="1:29" ht="24" x14ac:dyDescent="0.25">
      <c r="A516" s="231">
        <v>513</v>
      </c>
      <c r="B516" s="274" t="s">
        <v>4884</v>
      </c>
      <c r="C516" s="234" t="s">
        <v>4885</v>
      </c>
      <c r="D516" s="273"/>
      <c r="E516" s="231"/>
      <c r="F516" s="231"/>
      <c r="G516" s="231"/>
      <c r="H516" s="231"/>
      <c r="I516" s="231"/>
      <c r="J516" s="231"/>
      <c r="K516" s="274"/>
      <c r="L516" s="274"/>
      <c r="M516" s="231"/>
      <c r="N516" s="231"/>
      <c r="O516" s="231"/>
      <c r="P516" s="231"/>
      <c r="Q516" s="274"/>
      <c r="R516" s="231"/>
      <c r="S516" s="231"/>
      <c r="T516" s="231"/>
      <c r="U516" s="231"/>
      <c r="V516" s="274"/>
      <c r="W516" s="231"/>
      <c r="X516" s="231" t="s">
        <v>60</v>
      </c>
      <c r="Y516" s="274">
        <v>1</v>
      </c>
      <c r="Z516" s="279">
        <v>82.5</v>
      </c>
      <c r="AA516" s="225">
        <f t="shared" si="8"/>
        <v>82.5</v>
      </c>
      <c r="AB516" s="231" t="s">
        <v>20</v>
      </c>
      <c r="AC516" s="231" t="s">
        <v>3947</v>
      </c>
    </row>
    <row r="517" spans="1:29" ht="36" x14ac:dyDescent="0.25">
      <c r="A517" s="231">
        <v>514</v>
      </c>
      <c r="B517" s="279" t="s">
        <v>4886</v>
      </c>
      <c r="C517" s="280" t="s">
        <v>4887</v>
      </c>
      <c r="D517" s="273"/>
      <c r="E517" s="231"/>
      <c r="F517" s="231"/>
      <c r="G517" s="231"/>
      <c r="H517" s="231"/>
      <c r="I517" s="231"/>
      <c r="J517" s="231"/>
      <c r="K517" s="274"/>
      <c r="L517" s="274"/>
      <c r="M517" s="231"/>
      <c r="N517" s="231"/>
      <c r="O517" s="231"/>
      <c r="P517" s="231"/>
      <c r="Q517" s="274"/>
      <c r="R517" s="231"/>
      <c r="S517" s="231"/>
      <c r="T517" s="231"/>
      <c r="U517" s="231"/>
      <c r="V517" s="274"/>
      <c r="W517" s="231"/>
      <c r="X517" s="231" t="s">
        <v>60</v>
      </c>
      <c r="Y517" s="274">
        <v>1</v>
      </c>
      <c r="Z517" s="279">
        <v>82.5</v>
      </c>
      <c r="AA517" s="225">
        <f t="shared" si="8"/>
        <v>82.5</v>
      </c>
      <c r="AB517" s="231" t="s">
        <v>20</v>
      </c>
      <c r="AC517" s="231" t="s">
        <v>3947</v>
      </c>
    </row>
    <row r="518" spans="1:29" ht="24" x14ac:dyDescent="0.25">
      <c r="A518" s="231">
        <v>515</v>
      </c>
      <c r="B518" s="279" t="s">
        <v>4888</v>
      </c>
      <c r="C518" s="280" t="s">
        <v>4889</v>
      </c>
      <c r="D518" s="273"/>
      <c r="E518" s="231"/>
      <c r="F518" s="231"/>
      <c r="G518" s="231"/>
      <c r="H518" s="231"/>
      <c r="I518" s="231"/>
      <c r="J518" s="231"/>
      <c r="K518" s="274"/>
      <c r="L518" s="274"/>
      <c r="M518" s="231"/>
      <c r="N518" s="231"/>
      <c r="O518" s="231"/>
      <c r="P518" s="231"/>
      <c r="Q518" s="274"/>
      <c r="R518" s="231"/>
      <c r="S518" s="231"/>
      <c r="T518" s="231"/>
      <c r="U518" s="231"/>
      <c r="V518" s="274"/>
      <c r="W518" s="231"/>
      <c r="X518" s="231" t="s">
        <v>60</v>
      </c>
      <c r="Y518" s="274">
        <v>1</v>
      </c>
      <c r="Z518" s="279">
        <v>125</v>
      </c>
      <c r="AA518" s="225">
        <f t="shared" si="8"/>
        <v>125</v>
      </c>
      <c r="AB518" s="231" t="s">
        <v>20</v>
      </c>
      <c r="AC518" s="231" t="s">
        <v>3947</v>
      </c>
    </row>
    <row r="519" spans="1:29" ht="24" x14ac:dyDescent="0.25">
      <c r="A519" s="231">
        <v>516</v>
      </c>
      <c r="B519" s="279" t="s">
        <v>4890</v>
      </c>
      <c r="C519" s="280" t="s">
        <v>4891</v>
      </c>
      <c r="D519" s="273"/>
      <c r="E519" s="231"/>
      <c r="F519" s="231"/>
      <c r="G519" s="231"/>
      <c r="H519" s="231"/>
      <c r="I519" s="231"/>
      <c r="J519" s="231"/>
      <c r="K519" s="274"/>
      <c r="L519" s="274"/>
      <c r="M519" s="231"/>
      <c r="N519" s="231"/>
      <c r="O519" s="231"/>
      <c r="P519" s="231"/>
      <c r="Q519" s="274"/>
      <c r="R519" s="231"/>
      <c r="S519" s="231"/>
      <c r="T519" s="231"/>
      <c r="U519" s="231"/>
      <c r="V519" s="274">
        <v>1</v>
      </c>
      <c r="W519" s="231"/>
      <c r="X519" s="231" t="s">
        <v>60</v>
      </c>
      <c r="Y519" s="274">
        <v>1</v>
      </c>
      <c r="Z519" s="279">
        <v>63</v>
      </c>
      <c r="AA519" s="225">
        <f t="shared" si="8"/>
        <v>63</v>
      </c>
      <c r="AB519" s="231" t="s">
        <v>20</v>
      </c>
      <c r="AC519" s="231" t="s">
        <v>3947</v>
      </c>
    </row>
    <row r="520" spans="1:29" ht="36" x14ac:dyDescent="0.25">
      <c r="A520" s="231">
        <v>517</v>
      </c>
      <c r="B520" s="274" t="s">
        <v>4892</v>
      </c>
      <c r="C520" s="234" t="s">
        <v>4893</v>
      </c>
      <c r="D520" s="273"/>
      <c r="E520" s="231"/>
      <c r="F520" s="231"/>
      <c r="G520" s="231"/>
      <c r="H520" s="231"/>
      <c r="I520" s="231"/>
      <c r="J520" s="231"/>
      <c r="K520" s="274"/>
      <c r="L520" s="274"/>
      <c r="M520" s="231"/>
      <c r="N520" s="231"/>
      <c r="O520" s="231"/>
      <c r="P520" s="231"/>
      <c r="Q520" s="222"/>
      <c r="R520" s="231"/>
      <c r="S520" s="231"/>
      <c r="T520" s="231"/>
      <c r="U520" s="231"/>
      <c r="V520" s="274">
        <v>1</v>
      </c>
      <c r="W520" s="231"/>
      <c r="X520" s="231" t="s">
        <v>60</v>
      </c>
      <c r="Y520" s="274">
        <v>1</v>
      </c>
      <c r="Z520" s="274">
        <v>50</v>
      </c>
      <c r="AA520" s="225">
        <f t="shared" si="8"/>
        <v>50</v>
      </c>
      <c r="AB520" s="231" t="s">
        <v>20</v>
      </c>
      <c r="AC520" s="231" t="s">
        <v>3947</v>
      </c>
    </row>
    <row r="521" spans="1:29" ht="24" x14ac:dyDescent="0.25">
      <c r="A521" s="231">
        <v>518</v>
      </c>
      <c r="B521" s="279" t="s">
        <v>4894</v>
      </c>
      <c r="C521" s="280" t="s">
        <v>4895</v>
      </c>
      <c r="D521" s="273"/>
      <c r="E521" s="231"/>
      <c r="F521" s="231"/>
      <c r="G521" s="231"/>
      <c r="H521" s="231"/>
      <c r="I521" s="231"/>
      <c r="J521" s="231"/>
      <c r="K521" s="274"/>
      <c r="L521" s="274"/>
      <c r="M521" s="231"/>
      <c r="N521" s="231"/>
      <c r="O521" s="231"/>
      <c r="P521" s="231"/>
      <c r="Q521" s="274"/>
      <c r="R521" s="231"/>
      <c r="S521" s="231"/>
      <c r="T521" s="231"/>
      <c r="U521" s="231"/>
      <c r="V521" s="274">
        <v>1</v>
      </c>
      <c r="W521" s="231"/>
      <c r="X521" s="231" t="s">
        <v>60</v>
      </c>
      <c r="Y521" s="274">
        <v>1</v>
      </c>
      <c r="Z521" s="279">
        <v>25</v>
      </c>
      <c r="AA521" s="225">
        <f t="shared" si="8"/>
        <v>25</v>
      </c>
      <c r="AB521" s="231" t="s">
        <v>20</v>
      </c>
      <c r="AC521" s="231" t="s">
        <v>3947</v>
      </c>
    </row>
    <row r="522" spans="1:29" ht="24" x14ac:dyDescent="0.25">
      <c r="A522" s="231">
        <v>519</v>
      </c>
      <c r="B522" s="279" t="s">
        <v>4896</v>
      </c>
      <c r="C522" s="280" t="s">
        <v>4897</v>
      </c>
      <c r="D522" s="273"/>
      <c r="E522" s="231"/>
      <c r="F522" s="231"/>
      <c r="G522" s="231"/>
      <c r="H522" s="231"/>
      <c r="I522" s="231"/>
      <c r="J522" s="231"/>
      <c r="K522" s="274"/>
      <c r="L522" s="274"/>
      <c r="M522" s="231"/>
      <c r="N522" s="231"/>
      <c r="O522" s="231"/>
      <c r="P522" s="231"/>
      <c r="Q522" s="274"/>
      <c r="R522" s="231"/>
      <c r="S522" s="231"/>
      <c r="T522" s="231"/>
      <c r="U522" s="231"/>
      <c r="V522" s="274"/>
      <c r="W522" s="231"/>
      <c r="X522" s="231" t="s">
        <v>60</v>
      </c>
      <c r="Y522" s="274">
        <v>1</v>
      </c>
      <c r="Z522" s="279">
        <v>15</v>
      </c>
      <c r="AA522" s="225">
        <f t="shared" ref="AA522:AA585" si="9">Z522*Y522</f>
        <v>15</v>
      </c>
      <c r="AB522" s="231" t="s">
        <v>20</v>
      </c>
      <c r="AC522" s="231" t="s">
        <v>3947</v>
      </c>
    </row>
    <row r="523" spans="1:29" ht="24" x14ac:dyDescent="0.25">
      <c r="A523" s="231">
        <v>520</v>
      </c>
      <c r="B523" s="279" t="s">
        <v>4898</v>
      </c>
      <c r="C523" s="280" t="s">
        <v>4899</v>
      </c>
      <c r="D523" s="273"/>
      <c r="E523" s="231"/>
      <c r="F523" s="231"/>
      <c r="G523" s="231"/>
      <c r="H523" s="231"/>
      <c r="I523" s="231"/>
      <c r="J523" s="231"/>
      <c r="K523" s="274"/>
      <c r="L523" s="274"/>
      <c r="M523" s="231"/>
      <c r="N523" s="231"/>
      <c r="O523" s="231"/>
      <c r="P523" s="231"/>
      <c r="Q523" s="274"/>
      <c r="R523" s="231"/>
      <c r="S523" s="231"/>
      <c r="T523" s="231"/>
      <c r="U523" s="231"/>
      <c r="V523" s="274">
        <v>1</v>
      </c>
      <c r="W523" s="231"/>
      <c r="X523" s="231" t="s">
        <v>60</v>
      </c>
      <c r="Y523" s="274">
        <v>1</v>
      </c>
      <c r="Z523" s="279">
        <v>100</v>
      </c>
      <c r="AA523" s="225">
        <f t="shared" si="9"/>
        <v>100</v>
      </c>
      <c r="AB523" s="231" t="s">
        <v>20</v>
      </c>
      <c r="AC523" s="231" t="s">
        <v>3947</v>
      </c>
    </row>
    <row r="524" spans="1:29" ht="24" x14ac:dyDescent="0.25">
      <c r="A524" s="231">
        <v>521</v>
      </c>
      <c r="B524" s="279" t="s">
        <v>4900</v>
      </c>
      <c r="C524" s="280" t="s">
        <v>4901</v>
      </c>
      <c r="D524" s="273"/>
      <c r="E524" s="231"/>
      <c r="F524" s="231"/>
      <c r="G524" s="231"/>
      <c r="H524" s="231"/>
      <c r="I524" s="231"/>
      <c r="J524" s="231"/>
      <c r="K524" s="274"/>
      <c r="L524" s="274"/>
      <c r="M524" s="231"/>
      <c r="N524" s="231"/>
      <c r="O524" s="231"/>
      <c r="P524" s="231"/>
      <c r="Q524" s="274"/>
      <c r="R524" s="231"/>
      <c r="S524" s="231"/>
      <c r="T524" s="231"/>
      <c r="U524" s="231"/>
      <c r="V524" s="274"/>
      <c r="W524" s="231"/>
      <c r="X524" s="231" t="s">
        <v>60</v>
      </c>
      <c r="Y524" s="274">
        <v>1</v>
      </c>
      <c r="Z524" s="279">
        <v>20</v>
      </c>
      <c r="AA524" s="225">
        <f t="shared" si="9"/>
        <v>20</v>
      </c>
      <c r="AB524" s="231" t="s">
        <v>20</v>
      </c>
      <c r="AC524" s="231" t="s">
        <v>3947</v>
      </c>
    </row>
    <row r="525" spans="1:29" ht="24" x14ac:dyDescent="0.25">
      <c r="A525" s="231">
        <v>522</v>
      </c>
      <c r="B525" s="274" t="s">
        <v>4902</v>
      </c>
      <c r="C525" s="234" t="s">
        <v>4903</v>
      </c>
      <c r="D525" s="273"/>
      <c r="E525" s="231"/>
      <c r="F525" s="231"/>
      <c r="G525" s="231"/>
      <c r="H525" s="231"/>
      <c r="I525" s="231"/>
      <c r="J525" s="231"/>
      <c r="K525" s="274"/>
      <c r="L525" s="274"/>
      <c r="M525" s="231"/>
      <c r="N525" s="231"/>
      <c r="O525" s="231"/>
      <c r="P525" s="231"/>
      <c r="Q525" s="274"/>
      <c r="R525" s="231"/>
      <c r="S525" s="231"/>
      <c r="T525" s="231"/>
      <c r="U525" s="231"/>
      <c r="V525" s="274"/>
      <c r="W525" s="231"/>
      <c r="X525" s="231" t="s">
        <v>60</v>
      </c>
      <c r="Y525" s="274">
        <v>1</v>
      </c>
      <c r="Z525" s="279">
        <v>63</v>
      </c>
      <c r="AA525" s="225">
        <f t="shared" si="9"/>
        <v>63</v>
      </c>
      <c r="AB525" s="231" t="s">
        <v>20</v>
      </c>
      <c r="AC525" s="231" t="s">
        <v>3947</v>
      </c>
    </row>
    <row r="526" spans="1:29" ht="24" x14ac:dyDescent="0.25">
      <c r="A526" s="231">
        <v>523</v>
      </c>
      <c r="B526" s="279" t="s">
        <v>4904</v>
      </c>
      <c r="C526" s="280" t="s">
        <v>4905</v>
      </c>
      <c r="D526" s="273"/>
      <c r="E526" s="231"/>
      <c r="F526" s="231"/>
      <c r="G526" s="231"/>
      <c r="H526" s="231"/>
      <c r="I526" s="231"/>
      <c r="J526" s="231"/>
      <c r="K526" s="274"/>
      <c r="L526" s="274"/>
      <c r="M526" s="231"/>
      <c r="N526" s="231"/>
      <c r="O526" s="231"/>
      <c r="P526" s="231"/>
      <c r="Q526" s="274"/>
      <c r="R526" s="231"/>
      <c r="S526" s="231"/>
      <c r="T526" s="231"/>
      <c r="U526" s="231"/>
      <c r="V526" s="274">
        <v>1</v>
      </c>
      <c r="W526" s="231"/>
      <c r="X526" s="231" t="s">
        <v>60</v>
      </c>
      <c r="Y526" s="274">
        <v>1</v>
      </c>
      <c r="Z526" s="279">
        <v>15</v>
      </c>
      <c r="AA526" s="225">
        <f t="shared" si="9"/>
        <v>15</v>
      </c>
      <c r="AB526" s="231" t="s">
        <v>20</v>
      </c>
      <c r="AC526" s="231" t="s">
        <v>3947</v>
      </c>
    </row>
    <row r="527" spans="1:29" ht="36" x14ac:dyDescent="0.25">
      <c r="A527" s="231">
        <v>524</v>
      </c>
      <c r="B527" s="279" t="s">
        <v>4906</v>
      </c>
      <c r="C527" s="280" t="s">
        <v>4907</v>
      </c>
      <c r="D527" s="273"/>
      <c r="E527" s="231"/>
      <c r="F527" s="231"/>
      <c r="G527" s="231"/>
      <c r="H527" s="231"/>
      <c r="I527" s="231"/>
      <c r="J527" s="231"/>
      <c r="K527" s="274"/>
      <c r="L527" s="274"/>
      <c r="M527" s="231"/>
      <c r="N527" s="231"/>
      <c r="O527" s="231"/>
      <c r="P527" s="231"/>
      <c r="Q527" s="274"/>
      <c r="R527" s="231"/>
      <c r="S527" s="231"/>
      <c r="T527" s="231"/>
      <c r="U527" s="231"/>
      <c r="V527" s="274"/>
      <c r="W527" s="231"/>
      <c r="X527" s="231" t="s">
        <v>60</v>
      </c>
      <c r="Y527" s="274">
        <v>1</v>
      </c>
      <c r="Z527" s="279">
        <v>30</v>
      </c>
      <c r="AA527" s="225">
        <f t="shared" si="9"/>
        <v>30</v>
      </c>
      <c r="AB527" s="231" t="s">
        <v>20</v>
      </c>
      <c r="AC527" s="231" t="s">
        <v>3947</v>
      </c>
    </row>
    <row r="528" spans="1:29" ht="36" x14ac:dyDescent="0.25">
      <c r="A528" s="231">
        <v>525</v>
      </c>
      <c r="B528" s="279" t="s">
        <v>4908</v>
      </c>
      <c r="C528" s="280" t="s">
        <v>4909</v>
      </c>
      <c r="D528" s="273"/>
      <c r="E528" s="231"/>
      <c r="F528" s="231"/>
      <c r="G528" s="231"/>
      <c r="H528" s="231"/>
      <c r="I528" s="231"/>
      <c r="J528" s="231"/>
      <c r="K528" s="274"/>
      <c r="L528" s="274"/>
      <c r="M528" s="231"/>
      <c r="N528" s="231"/>
      <c r="O528" s="231"/>
      <c r="P528" s="231"/>
      <c r="Q528" s="274"/>
      <c r="R528" s="231"/>
      <c r="S528" s="231"/>
      <c r="T528" s="231"/>
      <c r="U528" s="231"/>
      <c r="V528" s="274"/>
      <c r="W528" s="231"/>
      <c r="X528" s="231" t="s">
        <v>60</v>
      </c>
      <c r="Y528" s="274">
        <v>1</v>
      </c>
      <c r="Z528" s="279">
        <v>63</v>
      </c>
      <c r="AA528" s="225">
        <f t="shared" si="9"/>
        <v>63</v>
      </c>
      <c r="AB528" s="231" t="s">
        <v>20</v>
      </c>
      <c r="AC528" s="231" t="s">
        <v>3947</v>
      </c>
    </row>
    <row r="529" spans="1:29" ht="24" x14ac:dyDescent="0.25">
      <c r="A529" s="231">
        <v>526</v>
      </c>
      <c r="B529" s="279" t="s">
        <v>4910</v>
      </c>
      <c r="C529" s="280" t="s">
        <v>4911</v>
      </c>
      <c r="D529" s="273"/>
      <c r="E529" s="231"/>
      <c r="F529" s="231"/>
      <c r="G529" s="231"/>
      <c r="H529" s="231"/>
      <c r="I529" s="231"/>
      <c r="J529" s="231"/>
      <c r="K529" s="274"/>
      <c r="L529" s="274"/>
      <c r="M529" s="231"/>
      <c r="N529" s="231"/>
      <c r="O529" s="231"/>
      <c r="P529" s="231"/>
      <c r="Q529" s="274"/>
      <c r="R529" s="231"/>
      <c r="S529" s="231"/>
      <c r="T529" s="231"/>
      <c r="U529" s="231"/>
      <c r="V529" s="274">
        <v>1</v>
      </c>
      <c r="W529" s="231"/>
      <c r="X529" s="231" t="s">
        <v>60</v>
      </c>
      <c r="Y529" s="274">
        <v>1</v>
      </c>
      <c r="Z529" s="279">
        <v>62.5</v>
      </c>
      <c r="AA529" s="225">
        <f t="shared" si="9"/>
        <v>62.5</v>
      </c>
      <c r="AB529" s="231" t="s">
        <v>20</v>
      </c>
      <c r="AC529" s="231" t="s">
        <v>3947</v>
      </c>
    </row>
    <row r="530" spans="1:29" ht="24" x14ac:dyDescent="0.25">
      <c r="A530" s="231">
        <v>527</v>
      </c>
      <c r="B530" s="274" t="s">
        <v>4912</v>
      </c>
      <c r="C530" s="234" t="s">
        <v>4913</v>
      </c>
      <c r="D530" s="273"/>
      <c r="E530" s="231"/>
      <c r="F530" s="231"/>
      <c r="G530" s="231"/>
      <c r="H530" s="231"/>
      <c r="I530" s="231"/>
      <c r="J530" s="231"/>
      <c r="K530" s="274"/>
      <c r="L530" s="274"/>
      <c r="M530" s="231"/>
      <c r="N530" s="231"/>
      <c r="O530" s="231"/>
      <c r="P530" s="231"/>
      <c r="Q530" s="274"/>
      <c r="R530" s="231"/>
      <c r="S530" s="231"/>
      <c r="T530" s="231"/>
      <c r="U530" s="231"/>
      <c r="V530" s="274">
        <v>1</v>
      </c>
      <c r="W530" s="231"/>
      <c r="X530" s="231" t="s">
        <v>60</v>
      </c>
      <c r="Y530" s="274">
        <v>1</v>
      </c>
      <c r="Z530" s="279">
        <v>30</v>
      </c>
      <c r="AA530" s="225">
        <f t="shared" si="9"/>
        <v>30</v>
      </c>
      <c r="AB530" s="231" t="s">
        <v>20</v>
      </c>
      <c r="AC530" s="231" t="s">
        <v>3947</v>
      </c>
    </row>
    <row r="531" spans="1:29" ht="24" x14ac:dyDescent="0.25">
      <c r="A531" s="231">
        <v>528</v>
      </c>
      <c r="B531" s="279" t="s">
        <v>4914</v>
      </c>
      <c r="C531" s="280" t="s">
        <v>4915</v>
      </c>
      <c r="D531" s="273"/>
      <c r="E531" s="231"/>
      <c r="F531" s="231"/>
      <c r="G531" s="231"/>
      <c r="H531" s="231"/>
      <c r="I531" s="231"/>
      <c r="J531" s="231"/>
      <c r="K531" s="274"/>
      <c r="L531" s="274"/>
      <c r="M531" s="231"/>
      <c r="N531" s="231"/>
      <c r="O531" s="231"/>
      <c r="P531" s="231"/>
      <c r="Q531" s="274"/>
      <c r="R531" s="231"/>
      <c r="S531" s="231"/>
      <c r="T531" s="231"/>
      <c r="U531" s="231"/>
      <c r="V531" s="274"/>
      <c r="W531" s="231"/>
      <c r="X531" s="231" t="s">
        <v>60</v>
      </c>
      <c r="Y531" s="274">
        <v>1</v>
      </c>
      <c r="Z531" s="279">
        <v>15</v>
      </c>
      <c r="AA531" s="225">
        <f t="shared" si="9"/>
        <v>15</v>
      </c>
      <c r="AB531" s="231" t="s">
        <v>20</v>
      </c>
      <c r="AC531" s="231" t="s">
        <v>3947</v>
      </c>
    </row>
    <row r="532" spans="1:29" ht="24" x14ac:dyDescent="0.25">
      <c r="A532" s="231">
        <v>529</v>
      </c>
      <c r="B532" s="279" t="s">
        <v>4916</v>
      </c>
      <c r="C532" s="280" t="s">
        <v>4917</v>
      </c>
      <c r="D532" s="273"/>
      <c r="E532" s="231"/>
      <c r="F532" s="231"/>
      <c r="G532" s="231"/>
      <c r="H532" s="231"/>
      <c r="I532" s="231"/>
      <c r="J532" s="231"/>
      <c r="K532" s="274"/>
      <c r="L532" s="274"/>
      <c r="M532" s="231"/>
      <c r="N532" s="231"/>
      <c r="O532" s="231"/>
      <c r="P532" s="231"/>
      <c r="Q532" s="274"/>
      <c r="R532" s="231"/>
      <c r="S532" s="231"/>
      <c r="T532" s="231"/>
      <c r="U532" s="231"/>
      <c r="V532" s="274"/>
      <c r="W532" s="231"/>
      <c r="X532" s="231" t="s">
        <v>60</v>
      </c>
      <c r="Y532" s="274">
        <v>1</v>
      </c>
      <c r="Z532" s="279">
        <v>82.5</v>
      </c>
      <c r="AA532" s="225">
        <f t="shared" si="9"/>
        <v>82.5</v>
      </c>
      <c r="AB532" s="231" t="s">
        <v>20</v>
      </c>
      <c r="AC532" s="231" t="s">
        <v>3947</v>
      </c>
    </row>
    <row r="533" spans="1:29" ht="24" x14ac:dyDescent="0.25">
      <c r="A533" s="231">
        <v>530</v>
      </c>
      <c r="B533" s="279" t="s">
        <v>4918</v>
      </c>
      <c r="C533" s="280" t="s">
        <v>4919</v>
      </c>
      <c r="D533" s="273"/>
      <c r="E533" s="231"/>
      <c r="F533" s="231"/>
      <c r="G533" s="231"/>
      <c r="H533" s="231"/>
      <c r="I533" s="231"/>
      <c r="J533" s="231"/>
      <c r="K533" s="274"/>
      <c r="L533" s="274"/>
      <c r="M533" s="231"/>
      <c r="N533" s="231"/>
      <c r="O533" s="231"/>
      <c r="P533" s="231"/>
      <c r="Q533" s="274"/>
      <c r="R533" s="231"/>
      <c r="S533" s="231"/>
      <c r="T533" s="231"/>
      <c r="U533" s="231"/>
      <c r="V533" s="274"/>
      <c r="W533" s="231"/>
      <c r="X533" s="231" t="s">
        <v>60</v>
      </c>
      <c r="Y533" s="274">
        <v>1</v>
      </c>
      <c r="Z533" s="282">
        <v>50</v>
      </c>
      <c r="AA533" s="225">
        <f t="shared" si="9"/>
        <v>50</v>
      </c>
      <c r="AB533" s="231" t="s">
        <v>20</v>
      </c>
      <c r="AC533" s="231" t="s">
        <v>3947</v>
      </c>
    </row>
    <row r="534" spans="1:29" x14ac:dyDescent="0.25">
      <c r="A534" s="231">
        <v>531</v>
      </c>
      <c r="B534" s="279"/>
      <c r="C534" s="280"/>
      <c r="D534" s="273"/>
      <c r="E534" s="231"/>
      <c r="F534" s="231"/>
      <c r="G534" s="231"/>
      <c r="H534" s="231"/>
      <c r="I534" s="231"/>
      <c r="J534" s="231"/>
      <c r="K534" s="274"/>
      <c r="L534" s="274"/>
      <c r="M534" s="231"/>
      <c r="N534" s="231"/>
      <c r="O534" s="231"/>
      <c r="P534" s="231"/>
      <c r="Q534" s="274"/>
      <c r="R534" s="231"/>
      <c r="S534" s="231"/>
      <c r="T534" s="231"/>
      <c r="U534" s="231"/>
      <c r="V534" s="274"/>
      <c r="W534" s="231"/>
      <c r="X534" s="231" t="s">
        <v>60</v>
      </c>
      <c r="Y534" s="274">
        <v>1</v>
      </c>
      <c r="Z534" s="282">
        <v>40</v>
      </c>
      <c r="AA534" s="225">
        <f t="shared" si="9"/>
        <v>40</v>
      </c>
      <c r="AB534" s="231" t="s">
        <v>20</v>
      </c>
      <c r="AC534" s="231" t="s">
        <v>3947</v>
      </c>
    </row>
    <row r="535" spans="1:29" ht="36" x14ac:dyDescent="0.25">
      <c r="A535" s="231">
        <v>532</v>
      </c>
      <c r="B535" s="279" t="s">
        <v>4920</v>
      </c>
      <c r="C535" s="280" t="s">
        <v>4921</v>
      </c>
      <c r="D535" s="273"/>
      <c r="E535" s="231"/>
      <c r="F535" s="231"/>
      <c r="G535" s="231"/>
      <c r="H535" s="231"/>
      <c r="I535" s="231"/>
      <c r="J535" s="231"/>
      <c r="K535" s="274"/>
      <c r="L535" s="274"/>
      <c r="M535" s="231"/>
      <c r="N535" s="231"/>
      <c r="O535" s="231"/>
      <c r="P535" s="231"/>
      <c r="Q535" s="274"/>
      <c r="R535" s="231"/>
      <c r="S535" s="231"/>
      <c r="T535" s="231"/>
      <c r="U535" s="231"/>
      <c r="V535" s="274"/>
      <c r="W535" s="231"/>
      <c r="X535" s="231" t="s">
        <v>60</v>
      </c>
      <c r="Y535" s="274">
        <v>1</v>
      </c>
      <c r="Z535" s="279">
        <v>82.5</v>
      </c>
      <c r="AA535" s="225">
        <f t="shared" si="9"/>
        <v>82.5</v>
      </c>
      <c r="AB535" s="231" t="s">
        <v>20</v>
      </c>
      <c r="AC535" s="231" t="s">
        <v>3947</v>
      </c>
    </row>
    <row r="536" spans="1:29" ht="24" x14ac:dyDescent="0.25">
      <c r="A536" s="231">
        <v>533</v>
      </c>
      <c r="B536" s="274" t="s">
        <v>4922</v>
      </c>
      <c r="C536" s="234" t="s">
        <v>4923</v>
      </c>
      <c r="D536" s="273"/>
      <c r="E536" s="231"/>
      <c r="F536" s="231"/>
      <c r="G536" s="231"/>
      <c r="H536" s="231"/>
      <c r="I536" s="231"/>
      <c r="J536" s="231"/>
      <c r="K536" s="274"/>
      <c r="L536" s="274"/>
      <c r="M536" s="231"/>
      <c r="N536" s="231"/>
      <c r="O536" s="231"/>
      <c r="P536" s="231"/>
      <c r="Q536" s="274"/>
      <c r="R536" s="231"/>
      <c r="S536" s="231"/>
      <c r="T536" s="231"/>
      <c r="U536" s="231"/>
      <c r="V536" s="274"/>
      <c r="W536" s="231"/>
      <c r="X536" s="231" t="s">
        <v>60</v>
      </c>
      <c r="Y536" s="274">
        <v>1</v>
      </c>
      <c r="Z536" s="279">
        <v>82.5</v>
      </c>
      <c r="AA536" s="225">
        <f t="shared" si="9"/>
        <v>82.5</v>
      </c>
      <c r="AB536" s="231" t="s">
        <v>20</v>
      </c>
      <c r="AC536" s="231" t="s">
        <v>3947</v>
      </c>
    </row>
    <row r="537" spans="1:29" ht="48" x14ac:dyDescent="0.25">
      <c r="A537" s="231">
        <v>534</v>
      </c>
      <c r="B537" s="274" t="s">
        <v>4924</v>
      </c>
      <c r="C537" s="234" t="s">
        <v>4925</v>
      </c>
      <c r="D537" s="273"/>
      <c r="E537" s="231"/>
      <c r="F537" s="231"/>
      <c r="G537" s="231"/>
      <c r="H537" s="231"/>
      <c r="I537" s="231"/>
      <c r="J537" s="231"/>
      <c r="K537" s="274"/>
      <c r="L537" s="274"/>
      <c r="M537" s="231"/>
      <c r="N537" s="231"/>
      <c r="O537" s="231"/>
      <c r="P537" s="231"/>
      <c r="Q537" s="274"/>
      <c r="R537" s="231"/>
      <c r="S537" s="231"/>
      <c r="T537" s="231"/>
      <c r="U537" s="231"/>
      <c r="V537" s="274"/>
      <c r="W537" s="231"/>
      <c r="X537" s="231" t="s">
        <v>60</v>
      </c>
      <c r="Y537" s="274">
        <v>1</v>
      </c>
      <c r="Z537" s="279">
        <v>160</v>
      </c>
      <c r="AA537" s="225">
        <f t="shared" si="9"/>
        <v>160</v>
      </c>
      <c r="AB537" s="231" t="s">
        <v>20</v>
      </c>
      <c r="AC537" s="231" t="s">
        <v>3947</v>
      </c>
    </row>
    <row r="538" spans="1:29" ht="48" x14ac:dyDescent="0.25">
      <c r="A538" s="231">
        <v>535</v>
      </c>
      <c r="B538" s="279" t="s">
        <v>4926</v>
      </c>
      <c r="C538" s="280" t="s">
        <v>4927</v>
      </c>
      <c r="D538" s="273"/>
      <c r="E538" s="231"/>
      <c r="F538" s="231"/>
      <c r="G538" s="231"/>
      <c r="H538" s="231"/>
      <c r="I538" s="231"/>
      <c r="J538" s="231"/>
      <c r="K538" s="274"/>
      <c r="L538" s="274"/>
      <c r="M538" s="231"/>
      <c r="N538" s="231"/>
      <c r="O538" s="231"/>
      <c r="P538" s="231"/>
      <c r="Q538" s="274"/>
      <c r="R538" s="231"/>
      <c r="S538" s="231"/>
      <c r="T538" s="231"/>
      <c r="U538" s="231"/>
      <c r="V538" s="274"/>
      <c r="W538" s="231"/>
      <c r="X538" s="231" t="s">
        <v>60</v>
      </c>
      <c r="Y538" s="274">
        <v>1</v>
      </c>
      <c r="Z538" s="279">
        <v>62.5</v>
      </c>
      <c r="AA538" s="225">
        <f t="shared" si="9"/>
        <v>62.5</v>
      </c>
      <c r="AB538" s="231" t="s">
        <v>20</v>
      </c>
      <c r="AC538" s="231" t="s">
        <v>3947</v>
      </c>
    </row>
    <row r="539" spans="1:29" ht="24" x14ac:dyDescent="0.25">
      <c r="A539" s="231">
        <v>536</v>
      </c>
      <c r="B539" s="279" t="s">
        <v>4928</v>
      </c>
      <c r="C539" s="280" t="s">
        <v>4929</v>
      </c>
      <c r="D539" s="273"/>
      <c r="E539" s="231"/>
      <c r="F539" s="231"/>
      <c r="G539" s="231"/>
      <c r="H539" s="231"/>
      <c r="I539" s="231"/>
      <c r="J539" s="231"/>
      <c r="K539" s="274"/>
      <c r="L539" s="274"/>
      <c r="M539" s="231"/>
      <c r="N539" s="231"/>
      <c r="O539" s="231"/>
      <c r="P539" s="231"/>
      <c r="Q539" s="274"/>
      <c r="R539" s="231"/>
      <c r="S539" s="231"/>
      <c r="T539" s="231"/>
      <c r="U539" s="231"/>
      <c r="V539" s="274">
        <v>1</v>
      </c>
      <c r="W539" s="231"/>
      <c r="X539" s="231" t="s">
        <v>60</v>
      </c>
      <c r="Y539" s="274">
        <v>1</v>
      </c>
      <c r="Z539" s="279">
        <v>125</v>
      </c>
      <c r="AA539" s="225">
        <f t="shared" si="9"/>
        <v>125</v>
      </c>
      <c r="AB539" s="231" t="s">
        <v>20</v>
      </c>
      <c r="AC539" s="231" t="s">
        <v>3947</v>
      </c>
    </row>
    <row r="540" spans="1:29" ht="36" x14ac:dyDescent="0.25">
      <c r="A540" s="231">
        <v>537</v>
      </c>
      <c r="B540" s="279" t="s">
        <v>4930</v>
      </c>
      <c r="C540" s="280" t="s">
        <v>4931</v>
      </c>
      <c r="D540" s="273"/>
      <c r="E540" s="231"/>
      <c r="F540" s="231"/>
      <c r="G540" s="231"/>
      <c r="H540" s="231"/>
      <c r="I540" s="231"/>
      <c r="J540" s="231"/>
      <c r="K540" s="274"/>
      <c r="L540" s="274"/>
      <c r="M540" s="231"/>
      <c r="N540" s="231"/>
      <c r="O540" s="231"/>
      <c r="P540" s="231"/>
      <c r="Q540" s="274"/>
      <c r="R540" s="231"/>
      <c r="S540" s="231"/>
      <c r="T540" s="231"/>
      <c r="U540" s="231"/>
      <c r="V540" s="274"/>
      <c r="W540" s="231"/>
      <c r="X540" s="231" t="s">
        <v>60</v>
      </c>
      <c r="Y540" s="274">
        <v>1</v>
      </c>
      <c r="Z540" s="279">
        <v>40</v>
      </c>
      <c r="AA540" s="225">
        <f t="shared" si="9"/>
        <v>40</v>
      </c>
      <c r="AB540" s="231" t="s">
        <v>20</v>
      </c>
      <c r="AC540" s="231" t="s">
        <v>3947</v>
      </c>
    </row>
    <row r="541" spans="1:29" ht="48" x14ac:dyDescent="0.25">
      <c r="A541" s="231">
        <v>538</v>
      </c>
      <c r="B541" s="274" t="s">
        <v>4932</v>
      </c>
      <c r="C541" s="234" t="s">
        <v>4933</v>
      </c>
      <c r="D541" s="273"/>
      <c r="E541" s="231"/>
      <c r="F541" s="231"/>
      <c r="G541" s="231"/>
      <c r="H541" s="231"/>
      <c r="I541" s="231"/>
      <c r="J541" s="231"/>
      <c r="K541" s="274"/>
      <c r="L541" s="274"/>
      <c r="M541" s="231"/>
      <c r="N541" s="231"/>
      <c r="O541" s="231"/>
      <c r="P541" s="231"/>
      <c r="Q541" s="274"/>
      <c r="R541" s="231"/>
      <c r="S541" s="231"/>
      <c r="T541" s="231"/>
      <c r="U541" s="231"/>
      <c r="V541" s="274"/>
      <c r="W541" s="231"/>
      <c r="X541" s="231" t="s">
        <v>60</v>
      </c>
      <c r="Y541" s="274">
        <v>1</v>
      </c>
      <c r="Z541" s="279">
        <v>100</v>
      </c>
      <c r="AA541" s="225">
        <f t="shared" si="9"/>
        <v>100</v>
      </c>
      <c r="AB541" s="231" t="s">
        <v>20</v>
      </c>
      <c r="AC541" s="231" t="s">
        <v>3947</v>
      </c>
    </row>
    <row r="542" spans="1:29" ht="24" x14ac:dyDescent="0.25">
      <c r="A542" s="231">
        <v>539</v>
      </c>
      <c r="B542" s="279" t="s">
        <v>4934</v>
      </c>
      <c r="C542" s="280" t="s">
        <v>4935</v>
      </c>
      <c r="D542" s="273"/>
      <c r="E542" s="231"/>
      <c r="F542" s="231"/>
      <c r="G542" s="231"/>
      <c r="H542" s="231"/>
      <c r="I542" s="231"/>
      <c r="J542" s="231"/>
      <c r="K542" s="274"/>
      <c r="L542" s="274"/>
      <c r="M542" s="231"/>
      <c r="N542" s="231"/>
      <c r="O542" s="231"/>
      <c r="P542" s="231"/>
      <c r="Q542" s="274"/>
      <c r="R542" s="231"/>
      <c r="S542" s="231"/>
      <c r="T542" s="231"/>
      <c r="U542" s="231"/>
      <c r="V542" s="274"/>
      <c r="W542" s="231"/>
      <c r="X542" s="231" t="s">
        <v>60</v>
      </c>
      <c r="Y542" s="274">
        <v>1</v>
      </c>
      <c r="Z542" s="282">
        <v>125</v>
      </c>
      <c r="AA542" s="225">
        <f t="shared" si="9"/>
        <v>125</v>
      </c>
      <c r="AB542" s="231" t="s">
        <v>20</v>
      </c>
      <c r="AC542" s="231" t="s">
        <v>3947</v>
      </c>
    </row>
    <row r="543" spans="1:29" ht="36" x14ac:dyDescent="0.25">
      <c r="A543" s="231">
        <v>540</v>
      </c>
      <c r="B543" s="279" t="s">
        <v>4936</v>
      </c>
      <c r="C543" s="280" t="s">
        <v>4937</v>
      </c>
      <c r="D543" s="273"/>
      <c r="E543" s="231"/>
      <c r="F543" s="231"/>
      <c r="G543" s="231"/>
      <c r="H543" s="231"/>
      <c r="I543" s="231"/>
      <c r="J543" s="231"/>
      <c r="K543" s="274"/>
      <c r="L543" s="274"/>
      <c r="M543" s="231"/>
      <c r="N543" s="231"/>
      <c r="O543" s="231"/>
      <c r="P543" s="231"/>
      <c r="Q543" s="274"/>
      <c r="R543" s="231"/>
      <c r="S543" s="231"/>
      <c r="T543" s="231"/>
      <c r="U543" s="231"/>
      <c r="V543" s="274"/>
      <c r="W543" s="231"/>
      <c r="X543" s="231" t="s">
        <v>60</v>
      </c>
      <c r="Y543" s="274">
        <v>1</v>
      </c>
      <c r="Z543" s="279">
        <v>82.5</v>
      </c>
      <c r="AA543" s="225">
        <f t="shared" si="9"/>
        <v>82.5</v>
      </c>
      <c r="AB543" s="231" t="s">
        <v>20</v>
      </c>
      <c r="AC543" s="231" t="s">
        <v>3947</v>
      </c>
    </row>
    <row r="544" spans="1:29" ht="24" x14ac:dyDescent="0.25">
      <c r="A544" s="231">
        <v>541</v>
      </c>
      <c r="B544" s="279" t="s">
        <v>4938</v>
      </c>
      <c r="C544" s="280" t="s">
        <v>4939</v>
      </c>
      <c r="D544" s="273"/>
      <c r="E544" s="231"/>
      <c r="F544" s="231"/>
      <c r="G544" s="231"/>
      <c r="H544" s="231"/>
      <c r="I544" s="231"/>
      <c r="J544" s="231"/>
      <c r="K544" s="274"/>
      <c r="L544" s="274"/>
      <c r="M544" s="231"/>
      <c r="N544" s="231"/>
      <c r="O544" s="231"/>
      <c r="P544" s="231"/>
      <c r="Q544" s="274"/>
      <c r="R544" s="231"/>
      <c r="S544" s="231"/>
      <c r="T544" s="231"/>
      <c r="U544" s="231"/>
      <c r="V544" s="274"/>
      <c r="W544" s="231"/>
      <c r="X544" s="231" t="s">
        <v>60</v>
      </c>
      <c r="Y544" s="274">
        <v>1</v>
      </c>
      <c r="Z544" s="279">
        <v>62.5</v>
      </c>
      <c r="AA544" s="225">
        <f t="shared" si="9"/>
        <v>62.5</v>
      </c>
      <c r="AB544" s="231" t="s">
        <v>20</v>
      </c>
      <c r="AC544" s="231" t="s">
        <v>3947</v>
      </c>
    </row>
    <row r="545" spans="1:29" ht="24" x14ac:dyDescent="0.25">
      <c r="A545" s="231">
        <v>542</v>
      </c>
      <c r="B545" s="279" t="s">
        <v>4940</v>
      </c>
      <c r="C545" s="280" t="s">
        <v>4941</v>
      </c>
      <c r="D545" s="273"/>
      <c r="E545" s="231"/>
      <c r="F545" s="231"/>
      <c r="G545" s="231"/>
      <c r="H545" s="231"/>
      <c r="I545" s="231"/>
      <c r="J545" s="231"/>
      <c r="K545" s="274"/>
      <c r="L545" s="274"/>
      <c r="M545" s="231"/>
      <c r="N545" s="231"/>
      <c r="O545" s="231"/>
      <c r="P545" s="231"/>
      <c r="Q545" s="274"/>
      <c r="R545" s="231"/>
      <c r="S545" s="231"/>
      <c r="T545" s="231"/>
      <c r="U545" s="231"/>
      <c r="V545" s="274"/>
      <c r="W545" s="231"/>
      <c r="X545" s="231" t="s">
        <v>60</v>
      </c>
      <c r="Y545" s="274">
        <v>1</v>
      </c>
      <c r="Z545" s="279">
        <v>62.5</v>
      </c>
      <c r="AA545" s="225">
        <f t="shared" si="9"/>
        <v>62.5</v>
      </c>
      <c r="AB545" s="231" t="s">
        <v>20</v>
      </c>
      <c r="AC545" s="231" t="s">
        <v>3947</v>
      </c>
    </row>
    <row r="546" spans="1:29" ht="24" x14ac:dyDescent="0.25">
      <c r="A546" s="231">
        <v>543</v>
      </c>
      <c r="B546" s="274" t="s">
        <v>4942</v>
      </c>
      <c r="C546" s="234" t="s">
        <v>4943</v>
      </c>
      <c r="D546" s="273"/>
      <c r="E546" s="231"/>
      <c r="F546" s="231"/>
      <c r="G546" s="231"/>
      <c r="H546" s="231"/>
      <c r="I546" s="231"/>
      <c r="J546" s="231"/>
      <c r="K546" s="274"/>
      <c r="L546" s="274"/>
      <c r="M546" s="231"/>
      <c r="N546" s="231"/>
      <c r="O546" s="231"/>
      <c r="P546" s="231"/>
      <c r="Q546" s="274"/>
      <c r="R546" s="231"/>
      <c r="S546" s="231"/>
      <c r="T546" s="231"/>
      <c r="U546" s="231"/>
      <c r="V546" s="274"/>
      <c r="W546" s="231"/>
      <c r="X546" s="231" t="s">
        <v>60</v>
      </c>
      <c r="Y546" s="274">
        <v>1</v>
      </c>
      <c r="Z546" s="279">
        <v>10</v>
      </c>
      <c r="AA546" s="225">
        <f t="shared" si="9"/>
        <v>10</v>
      </c>
      <c r="AB546" s="231" t="s">
        <v>20</v>
      </c>
      <c r="AC546" s="231" t="s">
        <v>3947</v>
      </c>
    </row>
    <row r="547" spans="1:29" ht="24" x14ac:dyDescent="0.25">
      <c r="A547" s="231">
        <v>544</v>
      </c>
      <c r="B547" s="279" t="s">
        <v>4944</v>
      </c>
      <c r="C547" s="280" t="s">
        <v>4945</v>
      </c>
      <c r="D547" s="273"/>
      <c r="E547" s="231"/>
      <c r="F547" s="231"/>
      <c r="G547" s="231"/>
      <c r="H547" s="231"/>
      <c r="I547" s="231"/>
      <c r="J547" s="231"/>
      <c r="K547" s="274"/>
      <c r="L547" s="274"/>
      <c r="M547" s="231"/>
      <c r="N547" s="231"/>
      <c r="O547" s="231"/>
      <c r="P547" s="231"/>
      <c r="Q547" s="274"/>
      <c r="R547" s="231"/>
      <c r="S547" s="231"/>
      <c r="T547" s="231"/>
      <c r="U547" s="231"/>
      <c r="V547" s="274"/>
      <c r="W547" s="231"/>
      <c r="X547" s="231" t="s">
        <v>60</v>
      </c>
      <c r="Y547" s="274">
        <v>2</v>
      </c>
      <c r="Z547" s="279">
        <v>25</v>
      </c>
      <c r="AA547" s="225">
        <f t="shared" si="9"/>
        <v>50</v>
      </c>
      <c r="AB547" s="231" t="s">
        <v>20</v>
      </c>
      <c r="AC547" s="231" t="s">
        <v>3947</v>
      </c>
    </row>
    <row r="548" spans="1:29" x14ac:dyDescent="0.25">
      <c r="A548" s="231">
        <v>545</v>
      </c>
      <c r="B548" s="279"/>
      <c r="C548" s="280"/>
      <c r="D548" s="273"/>
      <c r="E548" s="231"/>
      <c r="F548" s="231"/>
      <c r="G548" s="231"/>
      <c r="H548" s="231"/>
      <c r="I548" s="231"/>
      <c r="J548" s="231"/>
      <c r="K548" s="274"/>
      <c r="L548" s="274"/>
      <c r="M548" s="231"/>
      <c r="N548" s="231"/>
      <c r="O548" s="231"/>
      <c r="P548" s="231"/>
      <c r="Q548" s="274"/>
      <c r="R548" s="231"/>
      <c r="S548" s="231"/>
      <c r="T548" s="231"/>
      <c r="U548" s="231"/>
      <c r="V548" s="274"/>
      <c r="W548" s="231"/>
      <c r="X548" s="231" t="s">
        <v>60</v>
      </c>
      <c r="Y548" s="274">
        <v>1</v>
      </c>
      <c r="Z548" s="279">
        <v>15</v>
      </c>
      <c r="AA548" s="225">
        <f t="shared" si="9"/>
        <v>15</v>
      </c>
      <c r="AB548" s="231" t="s">
        <v>20</v>
      </c>
      <c r="AC548" s="231" t="s">
        <v>3947</v>
      </c>
    </row>
    <row r="549" spans="1:29" x14ac:dyDescent="0.25">
      <c r="A549" s="231">
        <v>546</v>
      </c>
      <c r="B549" s="279"/>
      <c r="C549" s="280"/>
      <c r="D549" s="273"/>
      <c r="E549" s="231"/>
      <c r="F549" s="231"/>
      <c r="G549" s="231"/>
      <c r="H549" s="231"/>
      <c r="I549" s="231"/>
      <c r="J549" s="231"/>
      <c r="K549" s="274"/>
      <c r="L549" s="274"/>
      <c r="M549" s="231"/>
      <c r="N549" s="231"/>
      <c r="O549" s="231"/>
      <c r="P549" s="231"/>
      <c r="Q549" s="274"/>
      <c r="R549" s="231"/>
      <c r="S549" s="231"/>
      <c r="T549" s="231"/>
      <c r="U549" s="231"/>
      <c r="V549" s="274"/>
      <c r="W549" s="231"/>
      <c r="X549" s="231" t="s">
        <v>60</v>
      </c>
      <c r="Y549" s="274">
        <v>1</v>
      </c>
      <c r="Z549" s="279">
        <v>12.5</v>
      </c>
      <c r="AA549" s="225">
        <f t="shared" si="9"/>
        <v>12.5</v>
      </c>
      <c r="AB549" s="231" t="s">
        <v>20</v>
      </c>
      <c r="AC549" s="231" t="s">
        <v>3947</v>
      </c>
    </row>
    <row r="550" spans="1:29" x14ac:dyDescent="0.25">
      <c r="A550" s="231">
        <v>547</v>
      </c>
      <c r="B550" s="279"/>
      <c r="C550" s="280"/>
      <c r="D550" s="273"/>
      <c r="E550" s="231"/>
      <c r="F550" s="231"/>
      <c r="G550" s="231"/>
      <c r="H550" s="231"/>
      <c r="I550" s="231"/>
      <c r="J550" s="231"/>
      <c r="K550" s="274"/>
      <c r="L550" s="274"/>
      <c r="M550" s="231"/>
      <c r="N550" s="231"/>
      <c r="O550" s="231"/>
      <c r="P550" s="231"/>
      <c r="Q550" s="274"/>
      <c r="R550" s="231"/>
      <c r="S550" s="231"/>
      <c r="T550" s="231"/>
      <c r="U550" s="231"/>
      <c r="V550" s="274"/>
      <c r="W550" s="231"/>
      <c r="X550" s="231" t="s">
        <v>60</v>
      </c>
      <c r="Y550" s="274">
        <v>1</v>
      </c>
      <c r="Z550" s="279">
        <v>10</v>
      </c>
      <c r="AA550" s="225">
        <f t="shared" si="9"/>
        <v>10</v>
      </c>
      <c r="AB550" s="231" t="s">
        <v>20</v>
      </c>
      <c r="AC550" s="231" t="s">
        <v>3947</v>
      </c>
    </row>
    <row r="551" spans="1:29" x14ac:dyDescent="0.25">
      <c r="A551" s="231">
        <v>548</v>
      </c>
      <c r="B551" s="279"/>
      <c r="C551" s="280"/>
      <c r="D551" s="273"/>
      <c r="E551" s="231"/>
      <c r="F551" s="231"/>
      <c r="G551" s="231"/>
      <c r="H551" s="231"/>
      <c r="I551" s="231"/>
      <c r="J551" s="231"/>
      <c r="K551" s="274"/>
      <c r="L551" s="274"/>
      <c r="M551" s="231"/>
      <c r="N551" s="231"/>
      <c r="O551" s="231"/>
      <c r="P551" s="231"/>
      <c r="Q551" s="274"/>
      <c r="R551" s="231"/>
      <c r="S551" s="231"/>
      <c r="T551" s="231"/>
      <c r="U551" s="231"/>
      <c r="V551" s="274">
        <v>1</v>
      </c>
      <c r="W551" s="231"/>
      <c r="X551" s="231" t="s">
        <v>60</v>
      </c>
      <c r="Y551" s="274">
        <v>3</v>
      </c>
      <c r="Z551" s="279">
        <v>5</v>
      </c>
      <c r="AA551" s="225">
        <f t="shared" si="9"/>
        <v>15</v>
      </c>
      <c r="AB551" s="231" t="s">
        <v>20</v>
      </c>
      <c r="AC551" s="231" t="s">
        <v>3947</v>
      </c>
    </row>
    <row r="552" spans="1:29" ht="36" x14ac:dyDescent="0.25">
      <c r="A552" s="231">
        <v>549</v>
      </c>
      <c r="B552" s="279" t="s">
        <v>4946</v>
      </c>
      <c r="C552" s="280" t="s">
        <v>4947</v>
      </c>
      <c r="D552" s="273"/>
      <c r="E552" s="231"/>
      <c r="F552" s="231"/>
      <c r="G552" s="231"/>
      <c r="H552" s="231"/>
      <c r="I552" s="231"/>
      <c r="J552" s="231"/>
      <c r="K552" s="274"/>
      <c r="L552" s="274"/>
      <c r="M552" s="231"/>
      <c r="N552" s="231"/>
      <c r="O552" s="231"/>
      <c r="P552" s="231"/>
      <c r="Q552" s="274"/>
      <c r="R552" s="231"/>
      <c r="S552" s="231"/>
      <c r="T552" s="231"/>
      <c r="U552" s="231"/>
      <c r="V552" s="274"/>
      <c r="W552" s="231"/>
      <c r="X552" s="231" t="s">
        <v>60</v>
      </c>
      <c r="Y552" s="274">
        <v>1</v>
      </c>
      <c r="Z552" s="279">
        <v>20</v>
      </c>
      <c r="AA552" s="225">
        <f t="shared" si="9"/>
        <v>20</v>
      </c>
      <c r="AB552" s="231" t="s">
        <v>20</v>
      </c>
      <c r="AC552" s="231" t="s">
        <v>3947</v>
      </c>
    </row>
    <row r="553" spans="1:29" ht="36" x14ac:dyDescent="0.25">
      <c r="A553" s="231">
        <v>550</v>
      </c>
      <c r="B553" s="279" t="s">
        <v>4948</v>
      </c>
      <c r="C553" s="280" t="s">
        <v>4949</v>
      </c>
      <c r="D553" s="273"/>
      <c r="E553" s="231"/>
      <c r="F553" s="231"/>
      <c r="G553" s="231"/>
      <c r="H553" s="231"/>
      <c r="I553" s="231"/>
      <c r="J553" s="231"/>
      <c r="K553" s="274"/>
      <c r="L553" s="274"/>
      <c r="M553" s="231"/>
      <c r="N553" s="231"/>
      <c r="O553" s="231"/>
      <c r="P553" s="231"/>
      <c r="Q553" s="274"/>
      <c r="R553" s="231"/>
      <c r="S553" s="231"/>
      <c r="T553" s="231"/>
      <c r="U553" s="231"/>
      <c r="V553" s="274"/>
      <c r="W553" s="231"/>
      <c r="X553" s="231" t="s">
        <v>60</v>
      </c>
      <c r="Y553" s="274">
        <v>1</v>
      </c>
      <c r="Z553" s="279">
        <v>180</v>
      </c>
      <c r="AA553" s="225">
        <f t="shared" si="9"/>
        <v>180</v>
      </c>
      <c r="AB553" s="231" t="s">
        <v>20</v>
      </c>
      <c r="AC553" s="231" t="s">
        <v>3947</v>
      </c>
    </row>
    <row r="554" spans="1:29" ht="24" x14ac:dyDescent="0.25">
      <c r="A554" s="231">
        <v>551</v>
      </c>
      <c r="B554" s="279" t="s">
        <v>4950</v>
      </c>
      <c r="C554" s="280" t="s">
        <v>4951</v>
      </c>
      <c r="D554" s="273"/>
      <c r="E554" s="231"/>
      <c r="F554" s="231"/>
      <c r="G554" s="231"/>
      <c r="H554" s="231"/>
      <c r="I554" s="231"/>
      <c r="J554" s="231"/>
      <c r="K554" s="274"/>
      <c r="L554" s="274"/>
      <c r="M554" s="231"/>
      <c r="N554" s="231"/>
      <c r="O554" s="231"/>
      <c r="P554" s="231"/>
      <c r="Q554" s="274"/>
      <c r="R554" s="231"/>
      <c r="S554" s="231"/>
      <c r="T554" s="231"/>
      <c r="U554" s="231"/>
      <c r="V554" s="274"/>
      <c r="W554" s="231"/>
      <c r="X554" s="231" t="s">
        <v>60</v>
      </c>
      <c r="Y554" s="274">
        <v>1</v>
      </c>
      <c r="Z554" s="279">
        <v>62.5</v>
      </c>
      <c r="AA554" s="225">
        <f t="shared" si="9"/>
        <v>62.5</v>
      </c>
      <c r="AB554" s="231" t="s">
        <v>20</v>
      </c>
      <c r="AC554" s="231" t="s">
        <v>3947</v>
      </c>
    </row>
    <row r="555" spans="1:29" x14ac:dyDescent="0.25">
      <c r="A555" s="231">
        <v>552</v>
      </c>
      <c r="B555" s="279"/>
      <c r="C555" s="280"/>
      <c r="D555" s="273"/>
      <c r="E555" s="231"/>
      <c r="F555" s="231"/>
      <c r="G555" s="231"/>
      <c r="H555" s="231"/>
      <c r="I555" s="231"/>
      <c r="J555" s="231"/>
      <c r="K555" s="274"/>
      <c r="L555" s="274"/>
      <c r="M555" s="231"/>
      <c r="N555" s="231"/>
      <c r="O555" s="231"/>
      <c r="P555" s="231"/>
      <c r="Q555" s="274"/>
      <c r="R555" s="231"/>
      <c r="S555" s="231"/>
      <c r="T555" s="231"/>
      <c r="U555" s="231"/>
      <c r="V555" s="274"/>
      <c r="W555" s="231"/>
      <c r="X555" s="231" t="s">
        <v>60</v>
      </c>
      <c r="Y555" s="274">
        <v>1</v>
      </c>
      <c r="Z555" s="279">
        <v>20</v>
      </c>
      <c r="AA555" s="225">
        <f t="shared" si="9"/>
        <v>20</v>
      </c>
      <c r="AB555" s="231" t="s">
        <v>20</v>
      </c>
      <c r="AC555" s="231" t="s">
        <v>3947</v>
      </c>
    </row>
    <row r="556" spans="1:29" ht="24" x14ac:dyDescent="0.25">
      <c r="A556" s="231">
        <v>553</v>
      </c>
      <c r="B556" s="274" t="s">
        <v>4952</v>
      </c>
      <c r="C556" s="234" t="s">
        <v>4953</v>
      </c>
      <c r="D556" s="273"/>
      <c r="E556" s="231"/>
      <c r="F556" s="231"/>
      <c r="G556" s="231"/>
      <c r="H556" s="231"/>
      <c r="I556" s="231"/>
      <c r="J556" s="231"/>
      <c r="K556" s="274"/>
      <c r="L556" s="274"/>
      <c r="M556" s="231"/>
      <c r="N556" s="231"/>
      <c r="O556" s="231"/>
      <c r="P556" s="231"/>
      <c r="Q556" s="274"/>
      <c r="R556" s="231"/>
      <c r="S556" s="231"/>
      <c r="T556" s="231"/>
      <c r="U556" s="231"/>
      <c r="V556" s="274"/>
      <c r="W556" s="231"/>
      <c r="X556" s="231" t="s">
        <v>60</v>
      </c>
      <c r="Y556" s="274">
        <v>1</v>
      </c>
      <c r="Z556" s="279">
        <v>62.5</v>
      </c>
      <c r="AA556" s="225">
        <f t="shared" si="9"/>
        <v>62.5</v>
      </c>
      <c r="AB556" s="231" t="s">
        <v>20</v>
      </c>
      <c r="AC556" s="231" t="s">
        <v>3947</v>
      </c>
    </row>
    <row r="557" spans="1:29" ht="24" x14ac:dyDescent="0.25">
      <c r="A557" s="231">
        <v>554</v>
      </c>
      <c r="B557" s="279" t="s">
        <v>4954</v>
      </c>
      <c r="C557" s="280" t="s">
        <v>4955</v>
      </c>
      <c r="D557" s="273"/>
      <c r="E557" s="231"/>
      <c r="F557" s="231"/>
      <c r="G557" s="231"/>
      <c r="H557" s="231"/>
      <c r="I557" s="231"/>
      <c r="J557" s="231"/>
      <c r="K557" s="274"/>
      <c r="L557" s="274"/>
      <c r="M557" s="231"/>
      <c r="N557" s="231"/>
      <c r="O557" s="231"/>
      <c r="P557" s="231"/>
      <c r="Q557" s="274"/>
      <c r="R557" s="231"/>
      <c r="S557" s="231"/>
      <c r="T557" s="231"/>
      <c r="U557" s="231"/>
      <c r="V557" s="274">
        <v>1</v>
      </c>
      <c r="W557" s="231"/>
      <c r="X557" s="231" t="s">
        <v>60</v>
      </c>
      <c r="Y557" s="274">
        <v>1</v>
      </c>
      <c r="Z557" s="279">
        <v>63</v>
      </c>
      <c r="AA557" s="225">
        <f t="shared" si="9"/>
        <v>63</v>
      </c>
      <c r="AB557" s="231" t="s">
        <v>20</v>
      </c>
      <c r="AC557" s="231" t="s">
        <v>3947</v>
      </c>
    </row>
    <row r="558" spans="1:29" ht="24" x14ac:dyDescent="0.25">
      <c r="A558" s="231">
        <v>555</v>
      </c>
      <c r="B558" s="279" t="s">
        <v>4956</v>
      </c>
      <c r="C558" s="280" t="s">
        <v>4957</v>
      </c>
      <c r="D558" s="273"/>
      <c r="E558" s="231"/>
      <c r="F558" s="231"/>
      <c r="G558" s="231"/>
      <c r="H558" s="231"/>
      <c r="I558" s="231"/>
      <c r="J558" s="231"/>
      <c r="K558" s="274"/>
      <c r="L558" s="274"/>
      <c r="M558" s="231"/>
      <c r="N558" s="231"/>
      <c r="O558" s="231"/>
      <c r="P558" s="231"/>
      <c r="Q558" s="274"/>
      <c r="R558" s="231"/>
      <c r="S558" s="231"/>
      <c r="T558" s="231"/>
      <c r="U558" s="231"/>
      <c r="V558" s="274"/>
      <c r="W558" s="231"/>
      <c r="X558" s="231" t="s">
        <v>60</v>
      </c>
      <c r="Y558" s="274">
        <v>1</v>
      </c>
      <c r="Z558" s="279">
        <v>50</v>
      </c>
      <c r="AA558" s="225">
        <f t="shared" si="9"/>
        <v>50</v>
      </c>
      <c r="AB558" s="231" t="s">
        <v>20</v>
      </c>
      <c r="AC558" s="231" t="s">
        <v>3947</v>
      </c>
    </row>
    <row r="559" spans="1:29" ht="36" x14ac:dyDescent="0.25">
      <c r="A559" s="231">
        <v>556</v>
      </c>
      <c r="B559" s="279" t="s">
        <v>4958</v>
      </c>
      <c r="C559" s="280" t="s">
        <v>4959</v>
      </c>
      <c r="D559" s="273"/>
      <c r="E559" s="231"/>
      <c r="F559" s="231"/>
      <c r="G559" s="231"/>
      <c r="H559" s="231"/>
      <c r="I559" s="231"/>
      <c r="J559" s="231"/>
      <c r="K559" s="274"/>
      <c r="L559" s="274"/>
      <c r="M559" s="231"/>
      <c r="N559" s="231"/>
      <c r="O559" s="231"/>
      <c r="P559" s="231"/>
      <c r="Q559" s="274"/>
      <c r="R559" s="231"/>
      <c r="S559" s="231"/>
      <c r="T559" s="231"/>
      <c r="U559" s="231"/>
      <c r="V559" s="274"/>
      <c r="W559" s="231"/>
      <c r="X559" s="231" t="s">
        <v>60</v>
      </c>
      <c r="Y559" s="274">
        <v>1</v>
      </c>
      <c r="Z559" s="279">
        <v>40</v>
      </c>
      <c r="AA559" s="225">
        <f t="shared" si="9"/>
        <v>40</v>
      </c>
      <c r="AB559" s="231" t="s">
        <v>20</v>
      </c>
      <c r="AC559" s="231" t="s">
        <v>3947</v>
      </c>
    </row>
    <row r="560" spans="1:29" ht="24" x14ac:dyDescent="0.25">
      <c r="A560" s="231">
        <v>557</v>
      </c>
      <c r="B560" s="279" t="s">
        <v>4960</v>
      </c>
      <c r="C560" s="280" t="s">
        <v>4961</v>
      </c>
      <c r="D560" s="273"/>
      <c r="E560" s="231"/>
      <c r="F560" s="231"/>
      <c r="G560" s="231"/>
      <c r="H560" s="231"/>
      <c r="I560" s="231"/>
      <c r="J560" s="231"/>
      <c r="K560" s="274"/>
      <c r="L560" s="274"/>
      <c r="M560" s="231"/>
      <c r="N560" s="231"/>
      <c r="O560" s="231"/>
      <c r="P560" s="231"/>
      <c r="Q560" s="274"/>
      <c r="R560" s="231"/>
      <c r="S560" s="231"/>
      <c r="T560" s="231"/>
      <c r="U560" s="231"/>
      <c r="V560" s="274"/>
      <c r="W560" s="231"/>
      <c r="X560" s="231" t="s">
        <v>60</v>
      </c>
      <c r="Y560" s="274">
        <v>1</v>
      </c>
      <c r="Z560" s="279">
        <v>63</v>
      </c>
      <c r="AA560" s="225">
        <f t="shared" si="9"/>
        <v>63</v>
      </c>
      <c r="AB560" s="231" t="s">
        <v>20</v>
      </c>
      <c r="AC560" s="231" t="s">
        <v>3947</v>
      </c>
    </row>
    <row r="561" spans="1:29" ht="36" x14ac:dyDescent="0.25">
      <c r="A561" s="231">
        <v>558</v>
      </c>
      <c r="B561" s="274" t="s">
        <v>4962</v>
      </c>
      <c r="C561" s="234" t="s">
        <v>4963</v>
      </c>
      <c r="D561" s="273"/>
      <c r="E561" s="231"/>
      <c r="F561" s="231"/>
      <c r="G561" s="231"/>
      <c r="H561" s="231"/>
      <c r="I561" s="231"/>
      <c r="J561" s="231"/>
      <c r="K561" s="274"/>
      <c r="L561" s="274"/>
      <c r="M561" s="231"/>
      <c r="N561" s="231"/>
      <c r="O561" s="231"/>
      <c r="P561" s="231"/>
      <c r="Q561" s="274"/>
      <c r="R561" s="231"/>
      <c r="S561" s="231"/>
      <c r="T561" s="231"/>
      <c r="U561" s="231"/>
      <c r="V561" s="274"/>
      <c r="W561" s="231"/>
      <c r="X561" s="231" t="s">
        <v>60</v>
      </c>
      <c r="Y561" s="274">
        <v>1</v>
      </c>
      <c r="Z561" s="282">
        <v>63</v>
      </c>
      <c r="AA561" s="225">
        <f t="shared" si="9"/>
        <v>63</v>
      </c>
      <c r="AB561" s="231" t="s">
        <v>20</v>
      </c>
      <c r="AC561" s="231" t="s">
        <v>3947</v>
      </c>
    </row>
    <row r="562" spans="1:29" ht="24" x14ac:dyDescent="0.25">
      <c r="A562" s="231">
        <v>559</v>
      </c>
      <c r="B562" s="279" t="s">
        <v>4964</v>
      </c>
      <c r="C562" s="280" t="s">
        <v>4965</v>
      </c>
      <c r="D562" s="273"/>
      <c r="E562" s="231"/>
      <c r="F562" s="231"/>
      <c r="G562" s="231"/>
      <c r="H562" s="231"/>
      <c r="I562" s="231"/>
      <c r="J562" s="231"/>
      <c r="K562" s="274"/>
      <c r="L562" s="274"/>
      <c r="M562" s="231"/>
      <c r="N562" s="231"/>
      <c r="O562" s="231"/>
      <c r="P562" s="231"/>
      <c r="Q562" s="274"/>
      <c r="R562" s="231"/>
      <c r="S562" s="231"/>
      <c r="T562" s="231"/>
      <c r="U562" s="231"/>
      <c r="V562" s="274"/>
      <c r="W562" s="231"/>
      <c r="X562" s="231" t="s">
        <v>60</v>
      </c>
      <c r="Y562" s="274">
        <v>1</v>
      </c>
      <c r="Z562" s="282">
        <v>82.5</v>
      </c>
      <c r="AA562" s="225">
        <f t="shared" si="9"/>
        <v>82.5</v>
      </c>
      <c r="AB562" s="231" t="s">
        <v>20</v>
      </c>
      <c r="AC562" s="231" t="s">
        <v>3947</v>
      </c>
    </row>
    <row r="563" spans="1:29" ht="36" x14ac:dyDescent="0.25">
      <c r="A563" s="231">
        <v>560</v>
      </c>
      <c r="B563" s="279" t="s">
        <v>4966</v>
      </c>
      <c r="C563" s="280" t="s">
        <v>4967</v>
      </c>
      <c r="D563" s="273"/>
      <c r="E563" s="231"/>
      <c r="F563" s="231"/>
      <c r="G563" s="231"/>
      <c r="H563" s="231"/>
      <c r="I563" s="231"/>
      <c r="J563" s="231"/>
      <c r="K563" s="274"/>
      <c r="L563" s="274"/>
      <c r="M563" s="231"/>
      <c r="N563" s="231"/>
      <c r="O563" s="231"/>
      <c r="P563" s="231"/>
      <c r="Q563" s="274"/>
      <c r="R563" s="231"/>
      <c r="S563" s="231"/>
      <c r="T563" s="231"/>
      <c r="U563" s="231"/>
      <c r="V563" s="274"/>
      <c r="W563" s="231"/>
      <c r="X563" s="231" t="s">
        <v>60</v>
      </c>
      <c r="Y563" s="274">
        <v>1</v>
      </c>
      <c r="Z563" s="282">
        <v>82.5</v>
      </c>
      <c r="AA563" s="225">
        <f t="shared" si="9"/>
        <v>82.5</v>
      </c>
      <c r="AB563" s="231" t="s">
        <v>20</v>
      </c>
      <c r="AC563" s="231" t="s">
        <v>3947</v>
      </c>
    </row>
    <row r="564" spans="1:29" ht="36" x14ac:dyDescent="0.25">
      <c r="A564" s="231">
        <v>561</v>
      </c>
      <c r="B564" s="279" t="s">
        <v>4968</v>
      </c>
      <c r="C564" s="280" t="s">
        <v>4969</v>
      </c>
      <c r="D564" s="273"/>
      <c r="E564" s="231"/>
      <c r="F564" s="231"/>
      <c r="G564" s="231"/>
      <c r="H564" s="231"/>
      <c r="I564" s="231"/>
      <c r="J564" s="231"/>
      <c r="K564" s="274"/>
      <c r="L564" s="274"/>
      <c r="M564" s="231"/>
      <c r="N564" s="231"/>
      <c r="O564" s="231"/>
      <c r="P564" s="231"/>
      <c r="Q564" s="274"/>
      <c r="R564" s="231"/>
      <c r="S564" s="231"/>
      <c r="T564" s="231"/>
      <c r="U564" s="231"/>
      <c r="V564" s="274"/>
      <c r="W564" s="231"/>
      <c r="X564" s="231" t="s">
        <v>60</v>
      </c>
      <c r="Y564" s="274">
        <v>1</v>
      </c>
      <c r="Z564" s="282">
        <v>125</v>
      </c>
      <c r="AA564" s="225">
        <f t="shared" si="9"/>
        <v>125</v>
      </c>
      <c r="AB564" s="231" t="s">
        <v>20</v>
      </c>
      <c r="AC564" s="231" t="s">
        <v>3947</v>
      </c>
    </row>
    <row r="565" spans="1:29" ht="36" x14ac:dyDescent="0.25">
      <c r="A565" s="231">
        <v>562</v>
      </c>
      <c r="B565" s="279" t="s">
        <v>4970</v>
      </c>
      <c r="C565" s="280" t="s">
        <v>4971</v>
      </c>
      <c r="D565" s="273"/>
      <c r="E565" s="231"/>
      <c r="F565" s="231"/>
      <c r="G565" s="231"/>
      <c r="H565" s="231"/>
      <c r="I565" s="231"/>
      <c r="J565" s="231"/>
      <c r="K565" s="274"/>
      <c r="L565" s="274"/>
      <c r="M565" s="231"/>
      <c r="N565" s="231"/>
      <c r="O565" s="231"/>
      <c r="P565" s="231"/>
      <c r="Q565" s="274"/>
      <c r="R565" s="231"/>
      <c r="S565" s="231"/>
      <c r="T565" s="231"/>
      <c r="U565" s="231"/>
      <c r="V565" s="274"/>
      <c r="W565" s="231"/>
      <c r="X565" s="231" t="s">
        <v>60</v>
      </c>
      <c r="Y565" s="274">
        <v>1</v>
      </c>
      <c r="Z565" s="282">
        <v>100</v>
      </c>
      <c r="AA565" s="225">
        <f t="shared" si="9"/>
        <v>100</v>
      </c>
      <c r="AB565" s="231" t="s">
        <v>20</v>
      </c>
      <c r="AC565" s="231" t="s">
        <v>3947</v>
      </c>
    </row>
    <row r="566" spans="1:29" ht="24" x14ac:dyDescent="0.25">
      <c r="A566" s="231">
        <v>563</v>
      </c>
      <c r="B566" s="279" t="s">
        <v>4972</v>
      </c>
      <c r="C566" s="280" t="s">
        <v>4973</v>
      </c>
      <c r="D566" s="273"/>
      <c r="E566" s="231"/>
      <c r="F566" s="231"/>
      <c r="G566" s="231"/>
      <c r="H566" s="231"/>
      <c r="I566" s="231"/>
      <c r="J566" s="231"/>
      <c r="K566" s="274"/>
      <c r="L566" s="274"/>
      <c r="M566" s="231"/>
      <c r="N566" s="231"/>
      <c r="O566" s="231"/>
      <c r="P566" s="231"/>
      <c r="Q566" s="274"/>
      <c r="R566" s="231"/>
      <c r="S566" s="231"/>
      <c r="T566" s="231"/>
      <c r="U566" s="231"/>
      <c r="V566" s="274">
        <v>1</v>
      </c>
      <c r="W566" s="231"/>
      <c r="X566" s="231" t="s">
        <v>60</v>
      </c>
      <c r="Y566" s="274">
        <v>1</v>
      </c>
      <c r="Z566" s="282">
        <v>100</v>
      </c>
      <c r="AA566" s="225">
        <f t="shared" si="9"/>
        <v>100</v>
      </c>
      <c r="AB566" s="231" t="s">
        <v>20</v>
      </c>
      <c r="AC566" s="231" t="s">
        <v>3947</v>
      </c>
    </row>
    <row r="567" spans="1:29" ht="36" x14ac:dyDescent="0.25">
      <c r="A567" s="231">
        <v>564</v>
      </c>
      <c r="B567" s="279" t="s">
        <v>4974</v>
      </c>
      <c r="C567" s="280" t="s">
        <v>4975</v>
      </c>
      <c r="D567" s="273"/>
      <c r="E567" s="231"/>
      <c r="F567" s="231"/>
      <c r="G567" s="231"/>
      <c r="H567" s="231"/>
      <c r="I567" s="231"/>
      <c r="J567" s="231"/>
      <c r="K567" s="274"/>
      <c r="L567" s="274"/>
      <c r="M567" s="231"/>
      <c r="N567" s="231"/>
      <c r="O567" s="231"/>
      <c r="P567" s="231"/>
      <c r="Q567" s="274"/>
      <c r="R567" s="231"/>
      <c r="S567" s="231"/>
      <c r="T567" s="231"/>
      <c r="U567" s="231"/>
      <c r="V567" s="274"/>
      <c r="W567" s="231"/>
      <c r="X567" s="231" t="s">
        <v>60</v>
      </c>
      <c r="Y567" s="274">
        <v>1</v>
      </c>
      <c r="Z567" s="220">
        <v>30</v>
      </c>
      <c r="AA567" s="225">
        <f t="shared" si="9"/>
        <v>30</v>
      </c>
      <c r="AB567" s="231" t="s">
        <v>20</v>
      </c>
      <c r="AC567" s="231" t="s">
        <v>3947</v>
      </c>
    </row>
    <row r="568" spans="1:29" ht="36" x14ac:dyDescent="0.25">
      <c r="A568" s="231">
        <v>565</v>
      </c>
      <c r="B568" s="279" t="s">
        <v>4976</v>
      </c>
      <c r="C568" s="280" t="s">
        <v>4977</v>
      </c>
      <c r="D568" s="273"/>
      <c r="E568" s="231"/>
      <c r="F568" s="231"/>
      <c r="G568" s="231"/>
      <c r="H568" s="231"/>
      <c r="I568" s="231"/>
      <c r="J568" s="231"/>
      <c r="K568" s="274"/>
      <c r="L568" s="274"/>
      <c r="M568" s="231"/>
      <c r="N568" s="231"/>
      <c r="O568" s="231"/>
      <c r="P568" s="231"/>
      <c r="Q568" s="274"/>
      <c r="R568" s="231"/>
      <c r="S568" s="231"/>
      <c r="T568" s="231"/>
      <c r="U568" s="231"/>
      <c r="V568" s="274">
        <v>1</v>
      </c>
      <c r="W568" s="231"/>
      <c r="X568" s="231" t="s">
        <v>60</v>
      </c>
      <c r="Y568" s="274">
        <v>1</v>
      </c>
      <c r="Z568" s="274">
        <v>62.5</v>
      </c>
      <c r="AA568" s="225">
        <f t="shared" si="9"/>
        <v>62.5</v>
      </c>
      <c r="AB568" s="231" t="s">
        <v>20</v>
      </c>
      <c r="AC568" s="231" t="s">
        <v>3947</v>
      </c>
    </row>
    <row r="569" spans="1:29" ht="36" x14ac:dyDescent="0.25">
      <c r="A569" s="231">
        <v>566</v>
      </c>
      <c r="B569" s="279" t="s">
        <v>4978</v>
      </c>
      <c r="C569" s="280" t="s">
        <v>4979</v>
      </c>
      <c r="D569" s="273"/>
      <c r="E569" s="231"/>
      <c r="F569" s="231"/>
      <c r="G569" s="231"/>
      <c r="H569" s="231"/>
      <c r="I569" s="231"/>
      <c r="J569" s="231"/>
      <c r="K569" s="274"/>
      <c r="L569" s="274"/>
      <c r="M569" s="231"/>
      <c r="N569" s="231"/>
      <c r="O569" s="231"/>
      <c r="P569" s="231"/>
      <c r="Q569" s="274"/>
      <c r="R569" s="231"/>
      <c r="S569" s="231"/>
      <c r="T569" s="231"/>
      <c r="U569" s="231"/>
      <c r="V569" s="274"/>
      <c r="W569" s="231"/>
      <c r="X569" s="231" t="s">
        <v>60</v>
      </c>
      <c r="Y569" s="274">
        <v>1</v>
      </c>
      <c r="Z569" s="274">
        <v>25</v>
      </c>
      <c r="AA569" s="225">
        <f t="shared" si="9"/>
        <v>25</v>
      </c>
      <c r="AB569" s="231" t="s">
        <v>20</v>
      </c>
      <c r="AC569" s="231" t="s">
        <v>3947</v>
      </c>
    </row>
    <row r="570" spans="1:29" ht="36" x14ac:dyDescent="0.25">
      <c r="A570" s="231">
        <v>567</v>
      </c>
      <c r="B570" s="274" t="s">
        <v>4980</v>
      </c>
      <c r="C570" s="234" t="s">
        <v>4981</v>
      </c>
      <c r="D570" s="273"/>
      <c r="E570" s="231"/>
      <c r="F570" s="231"/>
      <c r="G570" s="231"/>
      <c r="H570" s="231"/>
      <c r="I570" s="231"/>
      <c r="J570" s="231"/>
      <c r="K570" s="274"/>
      <c r="L570" s="274"/>
      <c r="M570" s="231"/>
      <c r="N570" s="231"/>
      <c r="O570" s="231"/>
      <c r="P570" s="231"/>
      <c r="Q570" s="274"/>
      <c r="R570" s="231"/>
      <c r="S570" s="231"/>
      <c r="T570" s="231"/>
      <c r="U570" s="231"/>
      <c r="V570" s="274"/>
      <c r="W570" s="231"/>
      <c r="X570" s="231" t="s">
        <v>60</v>
      </c>
      <c r="Y570" s="274">
        <v>1</v>
      </c>
      <c r="Z570" s="274">
        <v>25</v>
      </c>
      <c r="AA570" s="225">
        <f t="shared" si="9"/>
        <v>25</v>
      </c>
      <c r="AB570" s="231" t="s">
        <v>20</v>
      </c>
      <c r="AC570" s="231" t="s">
        <v>3947</v>
      </c>
    </row>
    <row r="571" spans="1:29" ht="48" x14ac:dyDescent="0.25">
      <c r="A571" s="231">
        <v>568</v>
      </c>
      <c r="B571" s="279" t="s">
        <v>4982</v>
      </c>
      <c r="C571" s="280" t="s">
        <v>4983</v>
      </c>
      <c r="D571" s="273"/>
      <c r="E571" s="231"/>
      <c r="F571" s="231"/>
      <c r="G571" s="231"/>
      <c r="H571" s="231"/>
      <c r="I571" s="231"/>
      <c r="J571" s="231"/>
      <c r="K571" s="274"/>
      <c r="L571" s="274"/>
      <c r="M571" s="231"/>
      <c r="N571" s="231"/>
      <c r="O571" s="231"/>
      <c r="P571" s="231"/>
      <c r="Q571" s="274"/>
      <c r="R571" s="231"/>
      <c r="S571" s="231"/>
      <c r="T571" s="231"/>
      <c r="U571" s="231"/>
      <c r="V571" s="274"/>
      <c r="W571" s="231"/>
      <c r="X571" s="231" t="s">
        <v>60</v>
      </c>
      <c r="Y571" s="274">
        <v>1</v>
      </c>
      <c r="Z571" s="274">
        <v>40</v>
      </c>
      <c r="AA571" s="225">
        <f t="shared" si="9"/>
        <v>40</v>
      </c>
      <c r="AB571" s="231" t="s">
        <v>20</v>
      </c>
      <c r="AC571" s="231" t="s">
        <v>3947</v>
      </c>
    </row>
    <row r="572" spans="1:29" ht="24" x14ac:dyDescent="0.25">
      <c r="A572" s="231">
        <v>569</v>
      </c>
      <c r="B572" s="279" t="s">
        <v>4984</v>
      </c>
      <c r="C572" s="280" t="s">
        <v>4985</v>
      </c>
      <c r="D572" s="273"/>
      <c r="E572" s="231"/>
      <c r="F572" s="231"/>
      <c r="G572" s="231"/>
      <c r="H572" s="231"/>
      <c r="I572" s="231"/>
      <c r="J572" s="231"/>
      <c r="K572" s="274"/>
      <c r="L572" s="274"/>
      <c r="M572" s="231"/>
      <c r="N572" s="231"/>
      <c r="O572" s="231"/>
      <c r="P572" s="231"/>
      <c r="Q572" s="274"/>
      <c r="R572" s="231"/>
      <c r="S572" s="231"/>
      <c r="T572" s="231"/>
      <c r="U572" s="231"/>
      <c r="V572" s="220">
        <v>1</v>
      </c>
      <c r="W572" s="231"/>
      <c r="X572" s="231" t="s">
        <v>60</v>
      </c>
      <c r="Y572" s="274">
        <v>1</v>
      </c>
      <c r="Z572" s="274">
        <v>15</v>
      </c>
      <c r="AA572" s="225">
        <f t="shared" si="9"/>
        <v>15</v>
      </c>
      <c r="AB572" s="231" t="s">
        <v>20</v>
      </c>
      <c r="AC572" s="231" t="s">
        <v>3947</v>
      </c>
    </row>
    <row r="573" spans="1:29" ht="24" x14ac:dyDescent="0.25">
      <c r="A573" s="231">
        <v>570</v>
      </c>
      <c r="B573" s="279" t="s">
        <v>4986</v>
      </c>
      <c r="C573" s="280" t="s">
        <v>4987</v>
      </c>
      <c r="D573" s="273"/>
      <c r="E573" s="231"/>
      <c r="F573" s="231"/>
      <c r="G573" s="231"/>
      <c r="H573" s="231"/>
      <c r="I573" s="231"/>
      <c r="J573" s="231"/>
      <c r="K573" s="274"/>
      <c r="L573" s="220"/>
      <c r="M573" s="231"/>
      <c r="N573" s="231"/>
      <c r="O573" s="231"/>
      <c r="P573" s="231"/>
      <c r="Q573" s="220"/>
      <c r="R573" s="231"/>
      <c r="S573" s="231"/>
      <c r="T573" s="231"/>
      <c r="U573" s="231"/>
      <c r="V573" s="220"/>
      <c r="W573" s="231"/>
      <c r="X573" s="231" t="s">
        <v>60</v>
      </c>
      <c r="Y573" s="220">
        <v>1</v>
      </c>
      <c r="Z573" s="220">
        <v>20</v>
      </c>
      <c r="AA573" s="225">
        <f t="shared" si="9"/>
        <v>20</v>
      </c>
      <c r="AB573" s="231" t="s">
        <v>20</v>
      </c>
      <c r="AC573" s="231" t="s">
        <v>3947</v>
      </c>
    </row>
    <row r="574" spans="1:29" ht="36" x14ac:dyDescent="0.25">
      <c r="A574" s="231">
        <v>571</v>
      </c>
      <c r="B574" s="279" t="s">
        <v>4988</v>
      </c>
      <c r="C574" s="280" t="s">
        <v>4989</v>
      </c>
      <c r="D574" s="273"/>
      <c r="E574" s="231"/>
      <c r="F574" s="231"/>
      <c r="G574" s="231"/>
      <c r="H574" s="231"/>
      <c r="I574" s="231"/>
      <c r="J574" s="231"/>
      <c r="K574" s="274"/>
      <c r="L574" s="220"/>
      <c r="M574" s="231"/>
      <c r="N574" s="231"/>
      <c r="O574" s="231"/>
      <c r="P574" s="231"/>
      <c r="Q574" s="220"/>
      <c r="R574" s="231"/>
      <c r="S574" s="231"/>
      <c r="T574" s="231"/>
      <c r="U574" s="231"/>
      <c r="V574" s="220"/>
      <c r="W574" s="231"/>
      <c r="X574" s="231" t="s">
        <v>60</v>
      </c>
      <c r="Y574" s="220">
        <v>1</v>
      </c>
      <c r="Z574" s="220">
        <v>82.5</v>
      </c>
      <c r="AA574" s="225">
        <f t="shared" si="9"/>
        <v>82.5</v>
      </c>
      <c r="AB574" s="231" t="s">
        <v>20</v>
      </c>
      <c r="AC574" s="231" t="s">
        <v>3947</v>
      </c>
    </row>
    <row r="575" spans="1:29" ht="36" x14ac:dyDescent="0.25">
      <c r="A575" s="231">
        <v>572</v>
      </c>
      <c r="B575" s="274" t="s">
        <v>4990</v>
      </c>
      <c r="C575" s="234" t="s">
        <v>4991</v>
      </c>
      <c r="D575" s="273"/>
      <c r="E575" s="231"/>
      <c r="F575" s="231"/>
      <c r="G575" s="231"/>
      <c r="H575" s="231"/>
      <c r="I575" s="231"/>
      <c r="J575" s="231"/>
      <c r="K575" s="220"/>
      <c r="L575" s="220"/>
      <c r="M575" s="231"/>
      <c r="N575" s="231"/>
      <c r="O575" s="231"/>
      <c r="P575" s="231"/>
      <c r="Q575" s="220"/>
      <c r="R575" s="231"/>
      <c r="S575" s="231"/>
      <c r="T575" s="231"/>
      <c r="U575" s="231"/>
      <c r="V575" s="220"/>
      <c r="W575" s="231"/>
      <c r="X575" s="231" t="s">
        <v>60</v>
      </c>
      <c r="Y575" s="220">
        <v>1</v>
      </c>
      <c r="Z575" s="220">
        <v>82.5</v>
      </c>
      <c r="AA575" s="225">
        <f t="shared" si="9"/>
        <v>82.5</v>
      </c>
      <c r="AB575" s="231" t="s">
        <v>20</v>
      </c>
      <c r="AC575" s="231" t="s">
        <v>3947</v>
      </c>
    </row>
    <row r="576" spans="1:29" ht="36" x14ac:dyDescent="0.25">
      <c r="A576" s="231">
        <v>573</v>
      </c>
      <c r="B576" s="279" t="s">
        <v>4992</v>
      </c>
      <c r="C576" s="280" t="s">
        <v>4993</v>
      </c>
      <c r="D576" s="273"/>
      <c r="E576" s="231"/>
      <c r="F576" s="231"/>
      <c r="G576" s="231"/>
      <c r="H576" s="231"/>
      <c r="I576" s="231"/>
      <c r="J576" s="231"/>
      <c r="K576" s="220"/>
      <c r="L576" s="220"/>
      <c r="M576" s="231"/>
      <c r="N576" s="231"/>
      <c r="O576" s="231"/>
      <c r="P576" s="231"/>
      <c r="Q576" s="220"/>
      <c r="R576" s="231"/>
      <c r="S576" s="231"/>
      <c r="T576" s="231"/>
      <c r="U576" s="231"/>
      <c r="V576" s="220"/>
      <c r="W576" s="231"/>
      <c r="X576" s="231" t="s">
        <v>60</v>
      </c>
      <c r="Y576" s="220">
        <v>1</v>
      </c>
      <c r="Z576" s="220">
        <v>62.5</v>
      </c>
      <c r="AA576" s="225">
        <f t="shared" si="9"/>
        <v>62.5</v>
      </c>
      <c r="AB576" s="231" t="s">
        <v>20</v>
      </c>
      <c r="AC576" s="231" t="s">
        <v>3947</v>
      </c>
    </row>
    <row r="577" spans="1:29" ht="48" x14ac:dyDescent="0.25">
      <c r="A577" s="231">
        <v>574</v>
      </c>
      <c r="B577" s="279" t="s">
        <v>4994</v>
      </c>
      <c r="C577" s="280" t="s">
        <v>4995</v>
      </c>
      <c r="D577" s="273"/>
      <c r="E577" s="231"/>
      <c r="F577" s="231"/>
      <c r="G577" s="231"/>
      <c r="H577" s="231"/>
      <c r="I577" s="231"/>
      <c r="J577" s="231"/>
      <c r="K577" s="220"/>
      <c r="L577" s="220"/>
      <c r="M577" s="231"/>
      <c r="N577" s="231"/>
      <c r="O577" s="231"/>
      <c r="P577" s="231"/>
      <c r="Q577" s="220"/>
      <c r="R577" s="231"/>
      <c r="S577" s="231"/>
      <c r="T577" s="231"/>
      <c r="U577" s="231"/>
      <c r="V577" s="220"/>
      <c r="W577" s="231"/>
      <c r="X577" s="231" t="s">
        <v>60</v>
      </c>
      <c r="Y577" s="220">
        <v>1</v>
      </c>
      <c r="Z577" s="220">
        <v>100</v>
      </c>
      <c r="AA577" s="225">
        <f t="shared" si="9"/>
        <v>100</v>
      </c>
      <c r="AB577" s="231" t="s">
        <v>20</v>
      </c>
      <c r="AC577" s="231" t="s">
        <v>3947</v>
      </c>
    </row>
    <row r="578" spans="1:29" ht="24" x14ac:dyDescent="0.25">
      <c r="A578" s="231">
        <v>575</v>
      </c>
      <c r="B578" s="279" t="s">
        <v>4996</v>
      </c>
      <c r="C578" s="280" t="s">
        <v>4997</v>
      </c>
      <c r="D578" s="273"/>
      <c r="E578" s="231"/>
      <c r="F578" s="231"/>
      <c r="G578" s="231"/>
      <c r="H578" s="231"/>
      <c r="I578" s="231"/>
      <c r="J578" s="231"/>
      <c r="K578" s="220"/>
      <c r="L578" s="220"/>
      <c r="M578" s="231"/>
      <c r="N578" s="231"/>
      <c r="O578" s="231"/>
      <c r="P578" s="231"/>
      <c r="Q578" s="220"/>
      <c r="R578" s="231"/>
      <c r="S578" s="231"/>
      <c r="T578" s="231"/>
      <c r="U578" s="231"/>
      <c r="V578" s="220"/>
      <c r="W578" s="231"/>
      <c r="X578" s="231" t="s">
        <v>60</v>
      </c>
      <c r="Y578" s="220">
        <v>1</v>
      </c>
      <c r="Z578" s="220">
        <v>62.5</v>
      </c>
      <c r="AA578" s="225">
        <f t="shared" si="9"/>
        <v>62.5</v>
      </c>
      <c r="AB578" s="231" t="s">
        <v>20</v>
      </c>
      <c r="AC578" s="231" t="s">
        <v>3947</v>
      </c>
    </row>
    <row r="579" spans="1:29" ht="24" x14ac:dyDescent="0.25">
      <c r="A579" s="231">
        <v>576</v>
      </c>
      <c r="B579" s="279" t="s">
        <v>4998</v>
      </c>
      <c r="C579" s="280" t="s">
        <v>4999</v>
      </c>
      <c r="D579" s="273"/>
      <c r="E579" s="231"/>
      <c r="F579" s="231"/>
      <c r="G579" s="231"/>
      <c r="H579" s="231"/>
      <c r="I579" s="231"/>
      <c r="J579" s="231"/>
      <c r="K579" s="220"/>
      <c r="L579" s="220"/>
      <c r="M579" s="231"/>
      <c r="N579" s="231"/>
      <c r="O579" s="231"/>
      <c r="P579" s="231"/>
      <c r="Q579" s="220"/>
      <c r="R579" s="231"/>
      <c r="S579" s="231"/>
      <c r="T579" s="231"/>
      <c r="U579" s="231"/>
      <c r="V579" s="220"/>
      <c r="W579" s="231"/>
      <c r="X579" s="231" t="s">
        <v>60</v>
      </c>
      <c r="Y579" s="220">
        <v>1</v>
      </c>
      <c r="Z579" s="220">
        <v>82.5</v>
      </c>
      <c r="AA579" s="225">
        <f t="shared" si="9"/>
        <v>82.5</v>
      </c>
      <c r="AB579" s="231" t="s">
        <v>20</v>
      </c>
      <c r="AC579" s="231" t="s">
        <v>3947</v>
      </c>
    </row>
    <row r="580" spans="1:29" ht="36" x14ac:dyDescent="0.25">
      <c r="A580" s="231">
        <v>577</v>
      </c>
      <c r="B580" s="274" t="s">
        <v>5000</v>
      </c>
      <c r="C580" s="234" t="s">
        <v>5001</v>
      </c>
      <c r="D580" s="273"/>
      <c r="E580" s="231"/>
      <c r="F580" s="231"/>
      <c r="G580" s="231"/>
      <c r="H580" s="231"/>
      <c r="I580" s="231"/>
      <c r="J580" s="231"/>
      <c r="K580" s="220"/>
      <c r="L580" s="220"/>
      <c r="M580" s="231"/>
      <c r="N580" s="231"/>
      <c r="O580" s="231"/>
      <c r="P580" s="231"/>
      <c r="Q580" s="220"/>
      <c r="R580" s="231"/>
      <c r="S580" s="231"/>
      <c r="T580" s="231"/>
      <c r="U580" s="231"/>
      <c r="V580" s="220">
        <v>1</v>
      </c>
      <c r="W580" s="231"/>
      <c r="X580" s="231" t="s">
        <v>60</v>
      </c>
      <c r="Y580" s="220">
        <v>1</v>
      </c>
      <c r="Z580" s="220">
        <v>50</v>
      </c>
      <c r="AA580" s="225">
        <f t="shared" si="9"/>
        <v>50</v>
      </c>
      <c r="AB580" s="231" t="s">
        <v>20</v>
      </c>
      <c r="AC580" s="231" t="s">
        <v>3947</v>
      </c>
    </row>
    <row r="581" spans="1:29" ht="36" x14ac:dyDescent="0.25">
      <c r="A581" s="231">
        <v>578</v>
      </c>
      <c r="B581" s="279" t="s">
        <v>5002</v>
      </c>
      <c r="C581" s="280" t="s">
        <v>5003</v>
      </c>
      <c r="D581" s="273"/>
      <c r="E581" s="231"/>
      <c r="F581" s="231"/>
      <c r="G581" s="231"/>
      <c r="H581" s="231"/>
      <c r="I581" s="231"/>
      <c r="J581" s="231"/>
      <c r="K581" s="220"/>
      <c r="L581" s="220"/>
      <c r="M581" s="231"/>
      <c r="N581" s="231"/>
      <c r="O581" s="231"/>
      <c r="P581" s="231"/>
      <c r="Q581" s="220"/>
      <c r="R581" s="231"/>
      <c r="S581" s="231"/>
      <c r="T581" s="231"/>
      <c r="U581" s="231"/>
      <c r="V581" s="220"/>
      <c r="W581" s="231"/>
      <c r="X581" s="231" t="s">
        <v>60</v>
      </c>
      <c r="Y581" s="220">
        <v>1</v>
      </c>
      <c r="Z581" s="220">
        <v>25</v>
      </c>
      <c r="AA581" s="225">
        <f t="shared" si="9"/>
        <v>25</v>
      </c>
      <c r="AB581" s="231" t="s">
        <v>20</v>
      </c>
      <c r="AC581" s="231" t="s">
        <v>3947</v>
      </c>
    </row>
    <row r="582" spans="1:29" x14ac:dyDescent="0.25">
      <c r="A582" s="231">
        <v>579</v>
      </c>
      <c r="B582" s="279"/>
      <c r="C582" s="280"/>
      <c r="D582" s="273"/>
      <c r="E582" s="231"/>
      <c r="F582" s="231"/>
      <c r="G582" s="231"/>
      <c r="H582" s="231"/>
      <c r="I582" s="231"/>
      <c r="J582" s="231"/>
      <c r="K582" s="220"/>
      <c r="L582" s="220"/>
      <c r="M582" s="231"/>
      <c r="N582" s="231"/>
      <c r="O582" s="231"/>
      <c r="P582" s="231"/>
      <c r="Q582" s="220"/>
      <c r="R582" s="231"/>
      <c r="S582" s="231"/>
      <c r="T582" s="231"/>
      <c r="U582" s="231"/>
      <c r="V582" s="220"/>
      <c r="W582" s="231"/>
      <c r="X582" s="231" t="s">
        <v>226</v>
      </c>
      <c r="Y582" s="220">
        <v>1</v>
      </c>
      <c r="Z582" s="220">
        <v>15</v>
      </c>
      <c r="AA582" s="225">
        <f t="shared" si="9"/>
        <v>15</v>
      </c>
      <c r="AB582" s="231" t="s">
        <v>20</v>
      </c>
      <c r="AC582" s="231" t="s">
        <v>3947</v>
      </c>
    </row>
    <row r="583" spans="1:29" ht="24" x14ac:dyDescent="0.25">
      <c r="A583" s="231">
        <v>580</v>
      </c>
      <c r="B583" s="279" t="s">
        <v>5004</v>
      </c>
      <c r="C583" s="280" t="s">
        <v>5005</v>
      </c>
      <c r="D583" s="273"/>
      <c r="E583" s="231"/>
      <c r="F583" s="231"/>
      <c r="G583" s="231"/>
      <c r="H583" s="231"/>
      <c r="I583" s="231"/>
      <c r="J583" s="231"/>
      <c r="K583" s="220"/>
      <c r="L583" s="220"/>
      <c r="M583" s="231"/>
      <c r="N583" s="231"/>
      <c r="O583" s="231"/>
      <c r="P583" s="231"/>
      <c r="Q583" s="220"/>
      <c r="R583" s="231"/>
      <c r="S583" s="231"/>
      <c r="T583" s="231"/>
      <c r="U583" s="231"/>
      <c r="V583" s="220"/>
      <c r="W583" s="231"/>
      <c r="X583" s="231" t="s">
        <v>60</v>
      </c>
      <c r="Y583" s="220">
        <v>1</v>
      </c>
      <c r="Z583" s="220">
        <v>62.5</v>
      </c>
      <c r="AA583" s="225">
        <f t="shared" si="9"/>
        <v>62.5</v>
      </c>
      <c r="AB583" s="231" t="s">
        <v>20</v>
      </c>
      <c r="AC583" s="231" t="s">
        <v>3947</v>
      </c>
    </row>
    <row r="584" spans="1:29" ht="36" x14ac:dyDescent="0.25">
      <c r="A584" s="231">
        <v>581</v>
      </c>
      <c r="B584" s="279" t="s">
        <v>5006</v>
      </c>
      <c r="C584" s="280" t="s">
        <v>5007</v>
      </c>
      <c r="D584" s="273"/>
      <c r="E584" s="231"/>
      <c r="F584" s="231"/>
      <c r="G584" s="231"/>
      <c r="H584" s="231"/>
      <c r="I584" s="231"/>
      <c r="J584" s="231"/>
      <c r="K584" s="220"/>
      <c r="L584" s="220"/>
      <c r="M584" s="231"/>
      <c r="N584" s="231"/>
      <c r="O584" s="231"/>
      <c r="P584" s="231"/>
      <c r="Q584" s="220"/>
      <c r="R584" s="231"/>
      <c r="S584" s="231"/>
      <c r="T584" s="231"/>
      <c r="U584" s="231"/>
      <c r="V584" s="220">
        <v>1</v>
      </c>
      <c r="W584" s="231"/>
      <c r="X584" s="231" t="s">
        <v>60</v>
      </c>
      <c r="Y584" s="220">
        <v>1</v>
      </c>
      <c r="Z584" s="220">
        <v>25</v>
      </c>
      <c r="AA584" s="225">
        <f t="shared" si="9"/>
        <v>25</v>
      </c>
      <c r="AB584" s="231" t="s">
        <v>20</v>
      </c>
      <c r="AC584" s="231" t="s">
        <v>3947</v>
      </c>
    </row>
    <row r="585" spans="1:29" ht="24" x14ac:dyDescent="0.25">
      <c r="A585" s="231">
        <v>582</v>
      </c>
      <c r="B585" s="279" t="s">
        <v>5008</v>
      </c>
      <c r="C585" s="280" t="s">
        <v>5009</v>
      </c>
      <c r="D585" s="273"/>
      <c r="E585" s="231"/>
      <c r="F585" s="231"/>
      <c r="G585" s="231"/>
      <c r="H585" s="231"/>
      <c r="I585" s="231"/>
      <c r="J585" s="231"/>
      <c r="K585" s="220"/>
      <c r="L585" s="220"/>
      <c r="M585" s="231"/>
      <c r="N585" s="231"/>
      <c r="O585" s="231"/>
      <c r="P585" s="231"/>
      <c r="Q585" s="220"/>
      <c r="R585" s="231"/>
      <c r="S585" s="231"/>
      <c r="T585" s="231"/>
      <c r="U585" s="231"/>
      <c r="V585" s="220"/>
      <c r="W585" s="231"/>
      <c r="X585" s="231" t="s">
        <v>60</v>
      </c>
      <c r="Y585" s="220">
        <v>1</v>
      </c>
      <c r="Z585" s="220">
        <v>30</v>
      </c>
      <c r="AA585" s="225">
        <f t="shared" si="9"/>
        <v>30</v>
      </c>
      <c r="AB585" s="231" t="s">
        <v>20</v>
      </c>
      <c r="AC585" s="231" t="s">
        <v>3947</v>
      </c>
    </row>
    <row r="586" spans="1:29" ht="24" x14ac:dyDescent="0.25">
      <c r="A586" s="231">
        <v>583</v>
      </c>
      <c r="B586" s="274" t="s">
        <v>5010</v>
      </c>
      <c r="C586" s="234" t="s">
        <v>5011</v>
      </c>
      <c r="D586" s="273"/>
      <c r="E586" s="231"/>
      <c r="F586" s="231"/>
      <c r="G586" s="231"/>
      <c r="H586" s="231"/>
      <c r="I586" s="231"/>
      <c r="J586" s="231"/>
      <c r="K586" s="220"/>
      <c r="L586" s="220"/>
      <c r="M586" s="231"/>
      <c r="N586" s="231"/>
      <c r="O586" s="231"/>
      <c r="P586" s="231"/>
      <c r="Q586" s="220"/>
      <c r="R586" s="231"/>
      <c r="S586" s="231"/>
      <c r="T586" s="231"/>
      <c r="U586" s="231"/>
      <c r="V586" s="220"/>
      <c r="W586" s="231"/>
      <c r="X586" s="231" t="s">
        <v>60</v>
      </c>
      <c r="Y586" s="220">
        <v>1</v>
      </c>
      <c r="Z586" s="220">
        <v>62.5</v>
      </c>
      <c r="AA586" s="225">
        <f t="shared" ref="AA586:AA649" si="10">Z586*Y586</f>
        <v>62.5</v>
      </c>
      <c r="AB586" s="231" t="s">
        <v>20</v>
      </c>
      <c r="AC586" s="231" t="s">
        <v>3947</v>
      </c>
    </row>
    <row r="587" spans="1:29" ht="36" x14ac:dyDescent="0.25">
      <c r="A587" s="231">
        <v>584</v>
      </c>
      <c r="B587" s="279" t="s">
        <v>5012</v>
      </c>
      <c r="C587" s="280" t="s">
        <v>5013</v>
      </c>
      <c r="D587" s="273"/>
      <c r="E587" s="231"/>
      <c r="F587" s="231"/>
      <c r="G587" s="231"/>
      <c r="H587" s="231"/>
      <c r="I587" s="231"/>
      <c r="J587" s="231"/>
      <c r="K587" s="220"/>
      <c r="L587" s="220"/>
      <c r="M587" s="231"/>
      <c r="N587" s="231"/>
      <c r="O587" s="231"/>
      <c r="P587" s="231"/>
      <c r="Q587" s="220"/>
      <c r="R587" s="231"/>
      <c r="S587" s="231"/>
      <c r="T587" s="231"/>
      <c r="U587" s="231"/>
      <c r="V587" s="220"/>
      <c r="W587" s="231"/>
      <c r="X587" s="231" t="s">
        <v>60</v>
      </c>
      <c r="Y587" s="220">
        <v>1</v>
      </c>
      <c r="Z587" s="220">
        <v>30</v>
      </c>
      <c r="AA587" s="225">
        <f t="shared" si="10"/>
        <v>30</v>
      </c>
      <c r="AB587" s="231" t="s">
        <v>20</v>
      </c>
      <c r="AC587" s="231" t="s">
        <v>3947</v>
      </c>
    </row>
    <row r="588" spans="1:29" ht="36" x14ac:dyDescent="0.25">
      <c r="A588" s="231">
        <v>585</v>
      </c>
      <c r="B588" s="279" t="s">
        <v>5014</v>
      </c>
      <c r="C588" s="280" t="s">
        <v>5015</v>
      </c>
      <c r="D588" s="273"/>
      <c r="E588" s="231"/>
      <c r="F588" s="231"/>
      <c r="G588" s="231"/>
      <c r="H588" s="231"/>
      <c r="I588" s="231"/>
      <c r="J588" s="231"/>
      <c r="K588" s="220"/>
      <c r="L588" s="220"/>
      <c r="M588" s="231"/>
      <c r="N588" s="231"/>
      <c r="O588" s="231"/>
      <c r="P588" s="231"/>
      <c r="Q588" s="220"/>
      <c r="R588" s="231"/>
      <c r="S588" s="231"/>
      <c r="T588" s="231"/>
      <c r="U588" s="231"/>
      <c r="V588" s="220"/>
      <c r="W588" s="231"/>
      <c r="X588" s="231" t="s">
        <v>60</v>
      </c>
      <c r="Y588" s="220">
        <v>1</v>
      </c>
      <c r="Z588" s="220">
        <v>50</v>
      </c>
      <c r="AA588" s="225">
        <f t="shared" si="10"/>
        <v>50</v>
      </c>
      <c r="AB588" s="231" t="s">
        <v>20</v>
      </c>
      <c r="AC588" s="231" t="s">
        <v>3947</v>
      </c>
    </row>
    <row r="589" spans="1:29" ht="24" x14ac:dyDescent="0.25">
      <c r="A589" s="231">
        <v>586</v>
      </c>
      <c r="B589" s="279" t="s">
        <v>5016</v>
      </c>
      <c r="C589" s="280" t="s">
        <v>5017</v>
      </c>
      <c r="D589" s="273"/>
      <c r="E589" s="231"/>
      <c r="F589" s="231"/>
      <c r="G589" s="231"/>
      <c r="H589" s="231"/>
      <c r="I589" s="231"/>
      <c r="J589" s="231"/>
      <c r="K589" s="220"/>
      <c r="L589" s="220"/>
      <c r="M589" s="231"/>
      <c r="N589" s="231"/>
      <c r="O589" s="231"/>
      <c r="P589" s="231"/>
      <c r="Q589" s="220"/>
      <c r="R589" s="231"/>
      <c r="S589" s="231"/>
      <c r="T589" s="231"/>
      <c r="U589" s="231"/>
      <c r="V589" s="220">
        <v>1</v>
      </c>
      <c r="W589" s="231"/>
      <c r="X589" s="231" t="s">
        <v>60</v>
      </c>
      <c r="Y589" s="220">
        <v>1</v>
      </c>
      <c r="Z589" s="220">
        <v>62.5</v>
      </c>
      <c r="AA589" s="225">
        <f t="shared" si="10"/>
        <v>62.5</v>
      </c>
      <c r="AB589" s="231" t="s">
        <v>20</v>
      </c>
      <c r="AC589" s="231" t="s">
        <v>3947</v>
      </c>
    </row>
    <row r="590" spans="1:29" ht="36" x14ac:dyDescent="0.25">
      <c r="A590" s="231">
        <v>587</v>
      </c>
      <c r="B590" s="279" t="s">
        <v>5018</v>
      </c>
      <c r="C590" s="280" t="s">
        <v>5019</v>
      </c>
      <c r="D590" s="273"/>
      <c r="E590" s="231"/>
      <c r="F590" s="231"/>
      <c r="G590" s="231"/>
      <c r="H590" s="231"/>
      <c r="I590" s="231"/>
      <c r="J590" s="231"/>
      <c r="K590" s="220"/>
      <c r="L590" s="220"/>
      <c r="M590" s="231"/>
      <c r="N590" s="231"/>
      <c r="O590" s="231"/>
      <c r="P590" s="231"/>
      <c r="Q590" s="220"/>
      <c r="R590" s="231"/>
      <c r="S590" s="231"/>
      <c r="T590" s="231"/>
      <c r="U590" s="231"/>
      <c r="V590" s="220"/>
      <c r="W590" s="231"/>
      <c r="X590" s="231" t="s">
        <v>60</v>
      </c>
      <c r="Y590" s="220">
        <v>1</v>
      </c>
      <c r="Z590" s="220">
        <v>25</v>
      </c>
      <c r="AA590" s="225">
        <f t="shared" si="10"/>
        <v>25</v>
      </c>
      <c r="AB590" s="231" t="s">
        <v>20</v>
      </c>
      <c r="AC590" s="231" t="s">
        <v>3947</v>
      </c>
    </row>
    <row r="591" spans="1:29" ht="36" x14ac:dyDescent="0.25">
      <c r="A591" s="231">
        <v>588</v>
      </c>
      <c r="B591" s="274" t="s">
        <v>5020</v>
      </c>
      <c r="C591" s="234" t="s">
        <v>5021</v>
      </c>
      <c r="D591" s="273"/>
      <c r="E591" s="231"/>
      <c r="F591" s="231"/>
      <c r="G591" s="231"/>
      <c r="H591" s="231"/>
      <c r="I591" s="231"/>
      <c r="J591" s="231"/>
      <c r="K591" s="220"/>
      <c r="L591" s="220"/>
      <c r="M591" s="231"/>
      <c r="N591" s="231"/>
      <c r="O591" s="231"/>
      <c r="P591" s="231"/>
      <c r="Q591" s="220"/>
      <c r="R591" s="231"/>
      <c r="S591" s="231"/>
      <c r="T591" s="231"/>
      <c r="U591" s="231"/>
      <c r="V591" s="220">
        <v>2</v>
      </c>
      <c r="W591" s="231"/>
      <c r="X591" s="231" t="s">
        <v>60</v>
      </c>
      <c r="Y591" s="220">
        <v>1</v>
      </c>
      <c r="Z591" s="220">
        <v>62.5</v>
      </c>
      <c r="AA591" s="225">
        <f t="shared" si="10"/>
        <v>62.5</v>
      </c>
      <c r="AB591" s="231" t="s">
        <v>20</v>
      </c>
      <c r="AC591" s="231" t="s">
        <v>3947</v>
      </c>
    </row>
    <row r="592" spans="1:29" ht="24" x14ac:dyDescent="0.25">
      <c r="A592" s="231">
        <v>589</v>
      </c>
      <c r="B592" s="279" t="s">
        <v>5022</v>
      </c>
      <c r="C592" s="280" t="s">
        <v>5023</v>
      </c>
      <c r="D592" s="273"/>
      <c r="E592" s="231"/>
      <c r="F592" s="231"/>
      <c r="G592" s="231"/>
      <c r="H592" s="231"/>
      <c r="I592" s="231"/>
      <c r="J592" s="231"/>
      <c r="K592" s="220"/>
      <c r="L592" s="220"/>
      <c r="M592" s="231"/>
      <c r="N592" s="231"/>
      <c r="O592" s="231"/>
      <c r="P592" s="231"/>
      <c r="Q592" s="220"/>
      <c r="R592" s="231"/>
      <c r="S592" s="231"/>
      <c r="T592" s="231"/>
      <c r="U592" s="231"/>
      <c r="V592" s="220"/>
      <c r="W592" s="231"/>
      <c r="X592" s="231" t="s">
        <v>60</v>
      </c>
      <c r="Y592" s="220">
        <v>1</v>
      </c>
      <c r="Z592" s="220">
        <v>30</v>
      </c>
      <c r="AA592" s="225">
        <f t="shared" si="10"/>
        <v>30</v>
      </c>
      <c r="AB592" s="231" t="s">
        <v>20</v>
      </c>
      <c r="AC592" s="231" t="s">
        <v>3947</v>
      </c>
    </row>
    <row r="593" spans="1:29" ht="24" x14ac:dyDescent="0.25">
      <c r="A593" s="231">
        <v>590</v>
      </c>
      <c r="B593" s="279" t="s">
        <v>5024</v>
      </c>
      <c r="C593" s="280" t="s">
        <v>5025</v>
      </c>
      <c r="D593" s="273"/>
      <c r="E593" s="231"/>
      <c r="F593" s="231"/>
      <c r="G593" s="231"/>
      <c r="H593" s="231"/>
      <c r="I593" s="231"/>
      <c r="J593" s="231"/>
      <c r="K593" s="220"/>
      <c r="L593" s="220"/>
      <c r="M593" s="231"/>
      <c r="N593" s="231"/>
      <c r="O593" s="231"/>
      <c r="P593" s="231"/>
      <c r="Q593" s="220"/>
      <c r="R593" s="231"/>
      <c r="S593" s="231"/>
      <c r="T593" s="231"/>
      <c r="U593" s="231"/>
      <c r="V593" s="220"/>
      <c r="W593" s="231"/>
      <c r="X593" s="231" t="s">
        <v>60</v>
      </c>
      <c r="Y593" s="220">
        <v>1</v>
      </c>
      <c r="Z593" s="220">
        <v>62.5</v>
      </c>
      <c r="AA593" s="225">
        <f t="shared" si="10"/>
        <v>62.5</v>
      </c>
      <c r="AB593" s="231" t="s">
        <v>20</v>
      </c>
      <c r="AC593" s="231" t="s">
        <v>3947</v>
      </c>
    </row>
    <row r="594" spans="1:29" ht="24" x14ac:dyDescent="0.25">
      <c r="A594" s="231">
        <v>591</v>
      </c>
      <c r="B594" s="279" t="s">
        <v>5026</v>
      </c>
      <c r="C594" s="280" t="s">
        <v>5027</v>
      </c>
      <c r="D594" s="273"/>
      <c r="E594" s="231"/>
      <c r="F594" s="231"/>
      <c r="G594" s="231"/>
      <c r="H594" s="231"/>
      <c r="I594" s="231"/>
      <c r="J594" s="231"/>
      <c r="K594" s="220"/>
      <c r="L594" s="220"/>
      <c r="M594" s="231"/>
      <c r="N594" s="231"/>
      <c r="O594" s="231"/>
      <c r="P594" s="231"/>
      <c r="Q594" s="220"/>
      <c r="R594" s="231"/>
      <c r="S594" s="231"/>
      <c r="T594" s="231"/>
      <c r="U594" s="231"/>
      <c r="V594" s="220">
        <v>1</v>
      </c>
      <c r="W594" s="231"/>
      <c r="X594" s="231" t="s">
        <v>60</v>
      </c>
      <c r="Y594" s="220">
        <v>1</v>
      </c>
      <c r="Z594" s="220">
        <v>125</v>
      </c>
      <c r="AA594" s="225">
        <f t="shared" si="10"/>
        <v>125</v>
      </c>
      <c r="AB594" s="231" t="s">
        <v>20</v>
      </c>
      <c r="AC594" s="231" t="s">
        <v>3947</v>
      </c>
    </row>
    <row r="595" spans="1:29" ht="24" x14ac:dyDescent="0.25">
      <c r="A595" s="231">
        <v>592</v>
      </c>
      <c r="B595" s="279" t="s">
        <v>5028</v>
      </c>
      <c r="C595" s="280" t="s">
        <v>5029</v>
      </c>
      <c r="D595" s="273"/>
      <c r="E595" s="231"/>
      <c r="F595" s="231"/>
      <c r="G595" s="231"/>
      <c r="H595" s="231"/>
      <c r="I595" s="231"/>
      <c r="J595" s="231"/>
      <c r="K595" s="220"/>
      <c r="L595" s="220"/>
      <c r="M595" s="231"/>
      <c r="N595" s="231"/>
      <c r="O595" s="231"/>
      <c r="P595" s="231"/>
      <c r="Q595" s="220"/>
      <c r="R595" s="231"/>
      <c r="S595" s="231"/>
      <c r="T595" s="231"/>
      <c r="U595" s="231"/>
      <c r="V595" s="220">
        <v>1</v>
      </c>
      <c r="W595" s="231"/>
      <c r="X595" s="231" t="s">
        <v>60</v>
      </c>
      <c r="Y595" s="220">
        <v>1</v>
      </c>
      <c r="Z595" s="220">
        <v>20</v>
      </c>
      <c r="AA595" s="225">
        <f t="shared" si="10"/>
        <v>20</v>
      </c>
      <c r="AB595" s="231" t="s">
        <v>20</v>
      </c>
      <c r="AC595" s="231" t="s">
        <v>3947</v>
      </c>
    </row>
    <row r="596" spans="1:29" ht="24" x14ac:dyDescent="0.25">
      <c r="A596" s="231">
        <v>593</v>
      </c>
      <c r="B596" s="274" t="s">
        <v>5030</v>
      </c>
      <c r="C596" s="234" t="s">
        <v>5031</v>
      </c>
      <c r="D596" s="273"/>
      <c r="E596" s="231"/>
      <c r="F596" s="231"/>
      <c r="G596" s="231"/>
      <c r="H596" s="231"/>
      <c r="I596" s="231"/>
      <c r="J596" s="231"/>
      <c r="K596" s="220"/>
      <c r="L596" s="220"/>
      <c r="M596" s="231"/>
      <c r="N596" s="231"/>
      <c r="O596" s="231"/>
      <c r="P596" s="231"/>
      <c r="Q596" s="220"/>
      <c r="R596" s="231"/>
      <c r="S596" s="231"/>
      <c r="T596" s="231"/>
      <c r="U596" s="231"/>
      <c r="V596" s="220"/>
      <c r="W596" s="231"/>
      <c r="X596" s="231" t="s">
        <v>60</v>
      </c>
      <c r="Y596" s="220">
        <v>1</v>
      </c>
      <c r="Z596" s="220">
        <v>25</v>
      </c>
      <c r="AA596" s="225">
        <f t="shared" si="10"/>
        <v>25</v>
      </c>
      <c r="AB596" s="231" t="s">
        <v>20</v>
      </c>
      <c r="AC596" s="231" t="s">
        <v>3947</v>
      </c>
    </row>
    <row r="597" spans="1:29" x14ac:dyDescent="0.25">
      <c r="A597" s="231">
        <v>594</v>
      </c>
      <c r="B597" s="279" t="s">
        <v>5032</v>
      </c>
      <c r="C597" s="280" t="s">
        <v>5033</v>
      </c>
      <c r="D597" s="273"/>
      <c r="E597" s="231"/>
      <c r="F597" s="231"/>
      <c r="G597" s="231"/>
      <c r="H597" s="231"/>
      <c r="I597" s="231"/>
      <c r="J597" s="231"/>
      <c r="K597" s="220"/>
      <c r="L597" s="220"/>
      <c r="M597" s="231"/>
      <c r="N597" s="231"/>
      <c r="O597" s="231"/>
      <c r="P597" s="231"/>
      <c r="Q597" s="220"/>
      <c r="R597" s="231"/>
      <c r="S597" s="231"/>
      <c r="T597" s="231"/>
      <c r="U597" s="231"/>
      <c r="V597" s="220"/>
      <c r="W597" s="231"/>
      <c r="X597" s="231" t="s">
        <v>60</v>
      </c>
      <c r="Y597" s="220">
        <v>1</v>
      </c>
      <c r="Z597" s="220">
        <v>50</v>
      </c>
      <c r="AA597" s="225">
        <f t="shared" si="10"/>
        <v>50</v>
      </c>
      <c r="AB597" s="231" t="s">
        <v>20</v>
      </c>
      <c r="AC597" s="231" t="s">
        <v>3947</v>
      </c>
    </row>
    <row r="598" spans="1:29" ht="24" x14ac:dyDescent="0.25">
      <c r="A598" s="231">
        <v>595</v>
      </c>
      <c r="B598" s="279" t="s">
        <v>5034</v>
      </c>
      <c r="C598" s="280" t="s">
        <v>5035</v>
      </c>
      <c r="D598" s="273"/>
      <c r="E598" s="231"/>
      <c r="F598" s="231"/>
      <c r="G598" s="231"/>
      <c r="H598" s="231"/>
      <c r="I598" s="231"/>
      <c r="J598" s="231"/>
      <c r="K598" s="220"/>
      <c r="L598" s="220"/>
      <c r="M598" s="231"/>
      <c r="N598" s="231"/>
      <c r="O598" s="231"/>
      <c r="P598" s="231"/>
      <c r="Q598" s="220"/>
      <c r="R598" s="231"/>
      <c r="S598" s="231"/>
      <c r="T598" s="231"/>
      <c r="U598" s="231"/>
      <c r="V598" s="220"/>
      <c r="W598" s="231"/>
      <c r="X598" s="231" t="s">
        <v>60</v>
      </c>
      <c r="Y598" s="220">
        <v>1</v>
      </c>
      <c r="Z598" s="220">
        <v>30</v>
      </c>
      <c r="AA598" s="225">
        <f t="shared" si="10"/>
        <v>30</v>
      </c>
      <c r="AB598" s="231" t="s">
        <v>20</v>
      </c>
      <c r="AC598" s="231" t="s">
        <v>3947</v>
      </c>
    </row>
    <row r="599" spans="1:29" ht="24" x14ac:dyDescent="0.25">
      <c r="A599" s="231">
        <v>596</v>
      </c>
      <c r="B599" s="279" t="s">
        <v>5036</v>
      </c>
      <c r="C599" s="280" t="s">
        <v>5037</v>
      </c>
      <c r="D599" s="273"/>
      <c r="E599" s="231"/>
      <c r="F599" s="231"/>
      <c r="G599" s="231"/>
      <c r="H599" s="231"/>
      <c r="I599" s="231"/>
      <c r="J599" s="231"/>
      <c r="K599" s="220"/>
      <c r="L599" s="220"/>
      <c r="M599" s="231"/>
      <c r="N599" s="231"/>
      <c r="O599" s="231"/>
      <c r="P599" s="231"/>
      <c r="Q599" s="220"/>
      <c r="R599" s="231"/>
      <c r="S599" s="231"/>
      <c r="T599" s="231"/>
      <c r="U599" s="231"/>
      <c r="V599" s="220"/>
      <c r="W599" s="231"/>
      <c r="X599" s="231" t="s">
        <v>60</v>
      </c>
      <c r="Y599" s="220">
        <v>1</v>
      </c>
      <c r="Z599" s="220">
        <v>40</v>
      </c>
      <c r="AA599" s="225">
        <f t="shared" si="10"/>
        <v>40</v>
      </c>
      <c r="AB599" s="231" t="s">
        <v>20</v>
      </c>
      <c r="AC599" s="231" t="s">
        <v>3947</v>
      </c>
    </row>
    <row r="600" spans="1:29" ht="24" x14ac:dyDescent="0.25">
      <c r="A600" s="231">
        <v>597</v>
      </c>
      <c r="B600" s="279" t="s">
        <v>5038</v>
      </c>
      <c r="C600" s="280" t="s">
        <v>5039</v>
      </c>
      <c r="D600" s="273"/>
      <c r="E600" s="231"/>
      <c r="F600" s="231"/>
      <c r="G600" s="231"/>
      <c r="H600" s="231"/>
      <c r="I600" s="231"/>
      <c r="J600" s="231"/>
      <c r="K600" s="220"/>
      <c r="L600" s="220"/>
      <c r="M600" s="231"/>
      <c r="N600" s="231"/>
      <c r="O600" s="231"/>
      <c r="P600" s="231"/>
      <c r="Q600" s="220"/>
      <c r="R600" s="231"/>
      <c r="S600" s="231"/>
      <c r="T600" s="231"/>
      <c r="U600" s="231"/>
      <c r="V600" s="220"/>
      <c r="W600" s="231"/>
      <c r="X600" s="231" t="s">
        <v>60</v>
      </c>
      <c r="Y600" s="220">
        <v>1</v>
      </c>
      <c r="Z600" s="220">
        <v>30</v>
      </c>
      <c r="AA600" s="225">
        <f t="shared" si="10"/>
        <v>30</v>
      </c>
      <c r="AB600" s="231" t="s">
        <v>20</v>
      </c>
      <c r="AC600" s="231" t="s">
        <v>3947</v>
      </c>
    </row>
    <row r="601" spans="1:29" ht="36" x14ac:dyDescent="0.25">
      <c r="A601" s="231">
        <v>598</v>
      </c>
      <c r="B601" s="279" t="s">
        <v>5040</v>
      </c>
      <c r="C601" s="280" t="s">
        <v>5041</v>
      </c>
      <c r="D601" s="273"/>
      <c r="E601" s="231"/>
      <c r="F601" s="231"/>
      <c r="G601" s="231"/>
      <c r="H601" s="231"/>
      <c r="I601" s="231"/>
      <c r="J601" s="231"/>
      <c r="K601" s="220"/>
      <c r="L601" s="220"/>
      <c r="M601" s="231"/>
      <c r="N601" s="231"/>
      <c r="O601" s="231"/>
      <c r="P601" s="231"/>
      <c r="Q601" s="220"/>
      <c r="R601" s="231"/>
      <c r="S601" s="231"/>
      <c r="T601" s="231"/>
      <c r="U601" s="231"/>
      <c r="V601" s="220"/>
      <c r="W601" s="231"/>
      <c r="X601" s="231" t="s">
        <v>60</v>
      </c>
      <c r="Y601" s="220">
        <v>1</v>
      </c>
      <c r="Z601" s="220">
        <v>30</v>
      </c>
      <c r="AA601" s="225">
        <f t="shared" si="10"/>
        <v>30</v>
      </c>
      <c r="AB601" s="231" t="s">
        <v>20</v>
      </c>
      <c r="AC601" s="231" t="s">
        <v>3947</v>
      </c>
    </row>
    <row r="602" spans="1:29" ht="24" x14ac:dyDescent="0.25">
      <c r="A602" s="231">
        <v>599</v>
      </c>
      <c r="B602" s="279" t="s">
        <v>5042</v>
      </c>
      <c r="C602" s="280" t="s">
        <v>5043</v>
      </c>
      <c r="D602" s="273"/>
      <c r="E602" s="231"/>
      <c r="F602" s="231"/>
      <c r="G602" s="231"/>
      <c r="H602" s="231"/>
      <c r="I602" s="231"/>
      <c r="J602" s="231"/>
      <c r="K602" s="220"/>
      <c r="L602" s="220"/>
      <c r="M602" s="231"/>
      <c r="N602" s="231"/>
      <c r="O602" s="231"/>
      <c r="P602" s="231"/>
      <c r="Q602" s="220"/>
      <c r="R602" s="231"/>
      <c r="S602" s="231"/>
      <c r="T602" s="231"/>
      <c r="U602" s="231"/>
      <c r="V602" s="220"/>
      <c r="W602" s="231"/>
      <c r="X602" s="231" t="s">
        <v>60</v>
      </c>
      <c r="Y602" s="220">
        <v>1</v>
      </c>
      <c r="Z602" s="220">
        <v>30</v>
      </c>
      <c r="AA602" s="225">
        <f t="shared" si="10"/>
        <v>30</v>
      </c>
      <c r="AB602" s="231" t="s">
        <v>20</v>
      </c>
      <c r="AC602" s="231" t="s">
        <v>3947</v>
      </c>
    </row>
    <row r="603" spans="1:29" ht="60" x14ac:dyDescent="0.25">
      <c r="A603" s="231">
        <v>600</v>
      </c>
      <c r="B603" s="279" t="s">
        <v>5044</v>
      </c>
      <c r="C603" s="280" t="s">
        <v>5045</v>
      </c>
      <c r="D603" s="273"/>
      <c r="E603" s="231"/>
      <c r="F603" s="231"/>
      <c r="G603" s="231"/>
      <c r="H603" s="231"/>
      <c r="I603" s="231"/>
      <c r="J603" s="231"/>
      <c r="K603" s="220"/>
      <c r="L603" s="220"/>
      <c r="M603" s="231"/>
      <c r="N603" s="231"/>
      <c r="O603" s="231"/>
      <c r="P603" s="231"/>
      <c r="Q603" s="220"/>
      <c r="R603" s="231"/>
      <c r="S603" s="231"/>
      <c r="T603" s="231"/>
      <c r="U603" s="231"/>
      <c r="V603" s="220"/>
      <c r="W603" s="231"/>
      <c r="X603" s="231" t="s">
        <v>60</v>
      </c>
      <c r="Y603" s="220">
        <v>1</v>
      </c>
      <c r="Z603" s="220">
        <v>30</v>
      </c>
      <c r="AA603" s="225">
        <f t="shared" si="10"/>
        <v>30</v>
      </c>
      <c r="AB603" s="231" t="s">
        <v>20</v>
      </c>
      <c r="AC603" s="231" t="s">
        <v>3947</v>
      </c>
    </row>
    <row r="604" spans="1:29" ht="24" x14ac:dyDescent="0.25">
      <c r="A604" s="231">
        <v>601</v>
      </c>
      <c r="B604" s="279" t="s">
        <v>5046</v>
      </c>
      <c r="C604" s="280" t="s">
        <v>5047</v>
      </c>
      <c r="D604" s="273"/>
      <c r="E604" s="231"/>
      <c r="F604" s="231"/>
      <c r="G604" s="231"/>
      <c r="H604" s="231"/>
      <c r="I604" s="231"/>
      <c r="J604" s="231"/>
      <c r="K604" s="220"/>
      <c r="L604" s="220"/>
      <c r="M604" s="231"/>
      <c r="N604" s="231"/>
      <c r="O604" s="231"/>
      <c r="P604" s="231"/>
      <c r="Q604" s="220"/>
      <c r="R604" s="231"/>
      <c r="S604" s="231"/>
      <c r="T604" s="231"/>
      <c r="U604" s="231"/>
      <c r="V604" s="220"/>
      <c r="W604" s="231"/>
      <c r="X604" s="231" t="s">
        <v>60</v>
      </c>
      <c r="Y604" s="220">
        <v>1</v>
      </c>
      <c r="Z604" s="220">
        <v>30</v>
      </c>
      <c r="AA604" s="225">
        <f t="shared" si="10"/>
        <v>30</v>
      </c>
      <c r="AB604" s="231" t="s">
        <v>20</v>
      </c>
      <c r="AC604" s="231" t="s">
        <v>3947</v>
      </c>
    </row>
    <row r="605" spans="1:29" ht="24" x14ac:dyDescent="0.25">
      <c r="A605" s="231">
        <v>602</v>
      </c>
      <c r="B605" s="279" t="s">
        <v>5048</v>
      </c>
      <c r="C605" s="280" t="s">
        <v>5049</v>
      </c>
      <c r="D605" s="273"/>
      <c r="E605" s="231"/>
      <c r="F605" s="231"/>
      <c r="G605" s="231"/>
      <c r="H605" s="231"/>
      <c r="I605" s="231"/>
      <c r="J605" s="231"/>
      <c r="K605" s="220"/>
      <c r="L605" s="220"/>
      <c r="M605" s="231"/>
      <c r="N605" s="231"/>
      <c r="O605" s="231"/>
      <c r="P605" s="231"/>
      <c r="Q605" s="220"/>
      <c r="R605" s="231"/>
      <c r="S605" s="231"/>
      <c r="T605" s="231"/>
      <c r="U605" s="231"/>
      <c r="V605" s="220"/>
      <c r="W605" s="231"/>
      <c r="X605" s="231" t="s">
        <v>60</v>
      </c>
      <c r="Y605" s="220">
        <v>1</v>
      </c>
      <c r="Z605" s="220">
        <v>30</v>
      </c>
      <c r="AA605" s="225">
        <f t="shared" si="10"/>
        <v>30</v>
      </c>
      <c r="AB605" s="231" t="s">
        <v>20</v>
      </c>
      <c r="AC605" s="231" t="s">
        <v>3947</v>
      </c>
    </row>
    <row r="606" spans="1:29" x14ac:dyDescent="0.25">
      <c r="A606" s="231">
        <v>603</v>
      </c>
      <c r="B606" s="279"/>
      <c r="C606" s="280"/>
      <c r="D606" s="273"/>
      <c r="E606" s="231"/>
      <c r="F606" s="231"/>
      <c r="G606" s="231"/>
      <c r="H606" s="231"/>
      <c r="I606" s="231"/>
      <c r="J606" s="231"/>
      <c r="K606" s="220"/>
      <c r="L606" s="220"/>
      <c r="M606" s="231"/>
      <c r="N606" s="231"/>
      <c r="O606" s="231"/>
      <c r="P606" s="231"/>
      <c r="Q606" s="220"/>
      <c r="R606" s="231"/>
      <c r="S606" s="231"/>
      <c r="T606" s="231"/>
      <c r="U606" s="231"/>
      <c r="V606" s="220"/>
      <c r="W606" s="231"/>
      <c r="X606" s="231" t="s">
        <v>60</v>
      </c>
      <c r="Y606" s="220">
        <v>1</v>
      </c>
      <c r="Z606" s="220">
        <v>15</v>
      </c>
      <c r="AA606" s="225">
        <f t="shared" si="10"/>
        <v>15</v>
      </c>
      <c r="AB606" s="231" t="s">
        <v>20</v>
      </c>
      <c r="AC606" s="231" t="s">
        <v>3947</v>
      </c>
    </row>
    <row r="607" spans="1:29" ht="24" x14ac:dyDescent="0.25">
      <c r="A607" s="231">
        <v>604</v>
      </c>
      <c r="B607" s="279" t="s">
        <v>5050</v>
      </c>
      <c r="C607" s="280" t="s">
        <v>5051</v>
      </c>
      <c r="D607" s="273"/>
      <c r="E607" s="231"/>
      <c r="F607" s="231"/>
      <c r="G607" s="231"/>
      <c r="H607" s="231"/>
      <c r="I607" s="231"/>
      <c r="J607" s="231"/>
      <c r="K607" s="220"/>
      <c r="L607" s="220"/>
      <c r="M607" s="231"/>
      <c r="N607" s="231"/>
      <c r="O607" s="231"/>
      <c r="P607" s="231"/>
      <c r="Q607" s="220"/>
      <c r="R607" s="231"/>
      <c r="S607" s="231"/>
      <c r="T607" s="231"/>
      <c r="U607" s="231"/>
      <c r="V607" s="220"/>
      <c r="W607" s="231"/>
      <c r="X607" s="231" t="s">
        <v>60</v>
      </c>
      <c r="Y607" s="220">
        <v>1</v>
      </c>
      <c r="Z607" s="220">
        <v>30</v>
      </c>
      <c r="AA607" s="225">
        <f t="shared" si="10"/>
        <v>30</v>
      </c>
      <c r="AB607" s="231" t="s">
        <v>20</v>
      </c>
      <c r="AC607" s="231" t="s">
        <v>3947</v>
      </c>
    </row>
    <row r="608" spans="1:29" ht="24" x14ac:dyDescent="0.25">
      <c r="A608" s="231">
        <v>605</v>
      </c>
      <c r="B608" s="279" t="s">
        <v>5052</v>
      </c>
      <c r="C608" s="280" t="s">
        <v>5053</v>
      </c>
      <c r="D608" s="273"/>
      <c r="E608" s="231"/>
      <c r="F608" s="231"/>
      <c r="G608" s="231"/>
      <c r="H608" s="231"/>
      <c r="I608" s="231"/>
      <c r="J608" s="231"/>
      <c r="K608" s="220"/>
      <c r="L608" s="220"/>
      <c r="M608" s="231"/>
      <c r="N608" s="231"/>
      <c r="O608" s="231"/>
      <c r="P608" s="231"/>
      <c r="Q608" s="220"/>
      <c r="R608" s="231"/>
      <c r="S608" s="231"/>
      <c r="T608" s="231"/>
      <c r="U608" s="231"/>
      <c r="V608" s="220"/>
      <c r="W608" s="231"/>
      <c r="X608" s="231" t="s">
        <v>60</v>
      </c>
      <c r="Y608" s="220">
        <v>1</v>
      </c>
      <c r="Z608" s="220">
        <v>30</v>
      </c>
      <c r="AA608" s="225">
        <f t="shared" si="10"/>
        <v>30</v>
      </c>
      <c r="AB608" s="231" t="s">
        <v>20</v>
      </c>
      <c r="AC608" s="231" t="s">
        <v>3947</v>
      </c>
    </row>
    <row r="609" spans="1:29" ht="24" x14ac:dyDescent="0.25">
      <c r="A609" s="231">
        <v>606</v>
      </c>
      <c r="B609" s="279" t="s">
        <v>5054</v>
      </c>
      <c r="C609" s="280" t="s">
        <v>5055</v>
      </c>
      <c r="D609" s="273"/>
      <c r="E609" s="231"/>
      <c r="F609" s="231"/>
      <c r="G609" s="231"/>
      <c r="H609" s="231"/>
      <c r="I609" s="231"/>
      <c r="J609" s="231"/>
      <c r="K609" s="220"/>
      <c r="L609" s="220"/>
      <c r="M609" s="231"/>
      <c r="N609" s="231"/>
      <c r="O609" s="231"/>
      <c r="P609" s="231"/>
      <c r="Q609" s="220"/>
      <c r="R609" s="231"/>
      <c r="S609" s="231"/>
      <c r="T609" s="231"/>
      <c r="U609" s="231"/>
      <c r="V609" s="220"/>
      <c r="W609" s="231"/>
      <c r="X609" s="231" t="s">
        <v>60</v>
      </c>
      <c r="Y609" s="220">
        <v>1</v>
      </c>
      <c r="Z609" s="220">
        <v>50</v>
      </c>
      <c r="AA609" s="225">
        <f t="shared" si="10"/>
        <v>50</v>
      </c>
      <c r="AB609" s="231" t="s">
        <v>20</v>
      </c>
      <c r="AC609" s="231" t="s">
        <v>3947</v>
      </c>
    </row>
    <row r="610" spans="1:29" ht="24" x14ac:dyDescent="0.25">
      <c r="A610" s="231">
        <v>607</v>
      </c>
      <c r="B610" s="279" t="s">
        <v>5056</v>
      </c>
      <c r="C610" s="280" t="s">
        <v>5057</v>
      </c>
      <c r="D610" s="273"/>
      <c r="E610" s="231"/>
      <c r="F610" s="231"/>
      <c r="G610" s="231"/>
      <c r="H610" s="231"/>
      <c r="I610" s="231"/>
      <c r="J610" s="231"/>
      <c r="K610" s="220"/>
      <c r="L610" s="220"/>
      <c r="M610" s="231"/>
      <c r="N610" s="231"/>
      <c r="O610" s="231"/>
      <c r="P610" s="231"/>
      <c r="Q610" s="220"/>
      <c r="R610" s="231"/>
      <c r="S610" s="231"/>
      <c r="T610" s="231"/>
      <c r="U610" s="231"/>
      <c r="V610" s="220"/>
      <c r="W610" s="231"/>
      <c r="X610" s="231" t="s">
        <v>60</v>
      </c>
      <c r="Y610" s="220">
        <v>1</v>
      </c>
      <c r="Z610" s="220">
        <v>50</v>
      </c>
      <c r="AA610" s="225">
        <f t="shared" si="10"/>
        <v>50</v>
      </c>
      <c r="AB610" s="231" t="s">
        <v>20</v>
      </c>
      <c r="AC610" s="231" t="s">
        <v>3947</v>
      </c>
    </row>
    <row r="611" spans="1:29" ht="36" x14ac:dyDescent="0.25">
      <c r="A611" s="231">
        <v>608</v>
      </c>
      <c r="B611" s="279" t="s">
        <v>5058</v>
      </c>
      <c r="C611" s="280" t="s">
        <v>5059</v>
      </c>
      <c r="D611" s="273"/>
      <c r="E611" s="231"/>
      <c r="F611" s="231"/>
      <c r="G611" s="231"/>
      <c r="H611" s="231"/>
      <c r="I611" s="231"/>
      <c r="J611" s="231"/>
      <c r="K611" s="220"/>
      <c r="L611" s="220"/>
      <c r="M611" s="231"/>
      <c r="N611" s="231"/>
      <c r="O611" s="231"/>
      <c r="P611" s="231"/>
      <c r="Q611" s="220"/>
      <c r="R611" s="231"/>
      <c r="S611" s="231"/>
      <c r="T611" s="231"/>
      <c r="U611" s="231"/>
      <c r="V611" s="220"/>
      <c r="W611" s="231"/>
      <c r="X611" s="231" t="s">
        <v>60</v>
      </c>
      <c r="Y611" s="220">
        <v>1</v>
      </c>
      <c r="Z611" s="220">
        <v>30</v>
      </c>
      <c r="AA611" s="225">
        <f t="shared" si="10"/>
        <v>30</v>
      </c>
      <c r="AB611" s="231" t="s">
        <v>20</v>
      </c>
      <c r="AC611" s="231" t="s">
        <v>3947</v>
      </c>
    </row>
    <row r="612" spans="1:29" ht="36" x14ac:dyDescent="0.25">
      <c r="A612" s="231">
        <v>609</v>
      </c>
      <c r="B612" s="279" t="s">
        <v>5060</v>
      </c>
      <c r="C612" s="280" t="s">
        <v>5061</v>
      </c>
      <c r="D612" s="273"/>
      <c r="E612" s="231"/>
      <c r="F612" s="231"/>
      <c r="G612" s="231"/>
      <c r="H612" s="231"/>
      <c r="I612" s="231"/>
      <c r="J612" s="231"/>
      <c r="K612" s="220"/>
      <c r="L612" s="220"/>
      <c r="M612" s="231"/>
      <c r="N612" s="231"/>
      <c r="O612" s="231"/>
      <c r="P612" s="231"/>
      <c r="Q612" s="220"/>
      <c r="R612" s="231"/>
      <c r="S612" s="231"/>
      <c r="T612" s="231"/>
      <c r="U612" s="231"/>
      <c r="V612" s="220"/>
      <c r="W612" s="231"/>
      <c r="X612" s="231" t="s">
        <v>60</v>
      </c>
      <c r="Y612" s="220">
        <v>1</v>
      </c>
      <c r="Z612" s="220">
        <v>40</v>
      </c>
      <c r="AA612" s="225">
        <f t="shared" si="10"/>
        <v>40</v>
      </c>
      <c r="AB612" s="231" t="s">
        <v>20</v>
      </c>
      <c r="AC612" s="231" t="s">
        <v>3947</v>
      </c>
    </row>
    <row r="613" spans="1:29" ht="24" x14ac:dyDescent="0.25">
      <c r="A613" s="231">
        <v>610</v>
      </c>
      <c r="B613" s="279" t="s">
        <v>5062</v>
      </c>
      <c r="C613" s="280" t="s">
        <v>5063</v>
      </c>
      <c r="D613" s="273"/>
      <c r="E613" s="231"/>
      <c r="F613" s="231"/>
      <c r="G613" s="231"/>
      <c r="H613" s="231"/>
      <c r="I613" s="231"/>
      <c r="J613" s="231"/>
      <c r="K613" s="220"/>
      <c r="L613" s="220"/>
      <c r="M613" s="231"/>
      <c r="N613" s="231"/>
      <c r="O613" s="231"/>
      <c r="P613" s="231"/>
      <c r="Q613" s="220"/>
      <c r="R613" s="231"/>
      <c r="S613" s="231"/>
      <c r="T613" s="231"/>
      <c r="U613" s="231"/>
      <c r="V613" s="220"/>
      <c r="W613" s="231"/>
      <c r="X613" s="231" t="s">
        <v>60</v>
      </c>
      <c r="Y613" s="220">
        <v>1</v>
      </c>
      <c r="Z613" s="222">
        <v>35</v>
      </c>
      <c r="AA613" s="225">
        <f t="shared" si="10"/>
        <v>35</v>
      </c>
      <c r="AB613" s="231" t="s">
        <v>20</v>
      </c>
      <c r="AC613" s="231" t="s">
        <v>3947</v>
      </c>
    </row>
    <row r="614" spans="1:29" ht="24" x14ac:dyDescent="0.25">
      <c r="A614" s="231">
        <v>611</v>
      </c>
      <c r="B614" s="279" t="s">
        <v>5064</v>
      </c>
      <c r="C614" s="280" t="s">
        <v>5065</v>
      </c>
      <c r="D614" s="273"/>
      <c r="E614" s="231"/>
      <c r="F614" s="231"/>
      <c r="G614" s="231"/>
      <c r="H614" s="231"/>
      <c r="I614" s="231"/>
      <c r="J614" s="231"/>
      <c r="K614" s="220"/>
      <c r="L614" s="220"/>
      <c r="M614" s="231"/>
      <c r="N614" s="231"/>
      <c r="O614" s="231"/>
      <c r="P614" s="231"/>
      <c r="Q614" s="220"/>
      <c r="R614" s="231"/>
      <c r="S614" s="231"/>
      <c r="T614" s="231"/>
      <c r="U614" s="231"/>
      <c r="V614" s="220"/>
      <c r="W614" s="231"/>
      <c r="X614" s="231" t="s">
        <v>60</v>
      </c>
      <c r="Y614" s="220">
        <v>1</v>
      </c>
      <c r="Z614" s="222">
        <v>62.5</v>
      </c>
      <c r="AA614" s="225">
        <f t="shared" si="10"/>
        <v>62.5</v>
      </c>
      <c r="AB614" s="231" t="s">
        <v>20</v>
      </c>
      <c r="AC614" s="231" t="s">
        <v>3947</v>
      </c>
    </row>
    <row r="615" spans="1:29" ht="24" x14ac:dyDescent="0.25">
      <c r="A615" s="231">
        <v>612</v>
      </c>
      <c r="B615" s="279" t="s">
        <v>5066</v>
      </c>
      <c r="C615" s="280" t="s">
        <v>5067</v>
      </c>
      <c r="D615" s="273"/>
      <c r="E615" s="231"/>
      <c r="F615" s="231"/>
      <c r="G615" s="231"/>
      <c r="H615" s="231"/>
      <c r="I615" s="231"/>
      <c r="J615" s="231"/>
      <c r="K615" s="220"/>
      <c r="L615" s="220"/>
      <c r="M615" s="231"/>
      <c r="N615" s="231"/>
      <c r="O615" s="231"/>
      <c r="P615" s="231"/>
      <c r="Q615" s="220"/>
      <c r="R615" s="231"/>
      <c r="S615" s="231"/>
      <c r="T615" s="231"/>
      <c r="U615" s="231"/>
      <c r="V615" s="220"/>
      <c r="W615" s="231"/>
      <c r="X615" s="231" t="s">
        <v>60</v>
      </c>
      <c r="Y615" s="220">
        <v>2</v>
      </c>
      <c r="Z615" s="220">
        <v>15</v>
      </c>
      <c r="AA615" s="225">
        <f t="shared" si="10"/>
        <v>30</v>
      </c>
      <c r="AB615" s="231" t="s">
        <v>20</v>
      </c>
      <c r="AC615" s="231" t="s">
        <v>3947</v>
      </c>
    </row>
    <row r="616" spans="1:29" x14ac:dyDescent="0.25">
      <c r="A616" s="231">
        <v>613</v>
      </c>
      <c r="B616" s="279" t="s">
        <v>5068</v>
      </c>
      <c r="C616" s="280" t="s">
        <v>5069</v>
      </c>
      <c r="D616" s="273"/>
      <c r="E616" s="231"/>
      <c r="F616" s="231"/>
      <c r="G616" s="231"/>
      <c r="H616" s="231"/>
      <c r="I616" s="231"/>
      <c r="J616" s="231"/>
      <c r="K616" s="220"/>
      <c r="L616" s="220"/>
      <c r="M616" s="231"/>
      <c r="N616" s="231"/>
      <c r="O616" s="231"/>
      <c r="P616" s="231"/>
      <c r="Q616" s="220"/>
      <c r="R616" s="231"/>
      <c r="S616" s="231"/>
      <c r="T616" s="231"/>
      <c r="U616" s="231"/>
      <c r="V616" s="220"/>
      <c r="W616" s="231"/>
      <c r="X616" s="231" t="s">
        <v>60</v>
      </c>
      <c r="Y616" s="220">
        <v>1</v>
      </c>
      <c r="Z616" s="220">
        <v>62.5</v>
      </c>
      <c r="AA616" s="225">
        <f t="shared" si="10"/>
        <v>62.5</v>
      </c>
      <c r="AB616" s="231" t="s">
        <v>20</v>
      </c>
      <c r="AC616" s="231" t="s">
        <v>3947</v>
      </c>
    </row>
    <row r="617" spans="1:29" x14ac:dyDescent="0.25">
      <c r="A617" s="231">
        <v>614</v>
      </c>
      <c r="B617" s="279" t="s">
        <v>5070</v>
      </c>
      <c r="C617" s="280" t="s">
        <v>5071</v>
      </c>
      <c r="D617" s="273"/>
      <c r="E617" s="231"/>
      <c r="F617" s="231"/>
      <c r="G617" s="231"/>
      <c r="H617" s="231"/>
      <c r="I617" s="231"/>
      <c r="J617" s="231"/>
      <c r="K617" s="220"/>
      <c r="L617" s="220"/>
      <c r="M617" s="231"/>
      <c r="N617" s="231"/>
      <c r="O617" s="231"/>
      <c r="P617" s="231"/>
      <c r="Q617" s="220"/>
      <c r="R617" s="231"/>
      <c r="S617" s="231"/>
      <c r="T617" s="231"/>
      <c r="U617" s="231"/>
      <c r="V617" s="220"/>
      <c r="W617" s="231"/>
      <c r="X617" s="231" t="s">
        <v>60</v>
      </c>
      <c r="Y617" s="220">
        <v>1</v>
      </c>
      <c r="Z617" s="220">
        <v>40</v>
      </c>
      <c r="AA617" s="225">
        <f t="shared" si="10"/>
        <v>40</v>
      </c>
      <c r="AB617" s="231" t="s">
        <v>20</v>
      </c>
      <c r="AC617" s="231" t="s">
        <v>3947</v>
      </c>
    </row>
    <row r="618" spans="1:29" ht="24" x14ac:dyDescent="0.25">
      <c r="A618" s="231">
        <v>615</v>
      </c>
      <c r="B618" s="279" t="s">
        <v>5072</v>
      </c>
      <c r="C618" s="280" t="s">
        <v>5073</v>
      </c>
      <c r="D618" s="273"/>
      <c r="E618" s="231"/>
      <c r="F618" s="231"/>
      <c r="G618" s="231"/>
      <c r="H618" s="231"/>
      <c r="I618" s="231"/>
      <c r="J618" s="231"/>
      <c r="K618" s="220"/>
      <c r="L618" s="220"/>
      <c r="M618" s="231"/>
      <c r="N618" s="231"/>
      <c r="O618" s="231"/>
      <c r="P618" s="231"/>
      <c r="Q618" s="220"/>
      <c r="R618" s="231"/>
      <c r="S618" s="231"/>
      <c r="T618" s="231"/>
      <c r="U618" s="231"/>
      <c r="V618" s="220"/>
      <c r="W618" s="231"/>
      <c r="X618" s="231" t="s">
        <v>60</v>
      </c>
      <c r="Y618" s="220">
        <v>1</v>
      </c>
      <c r="Z618" s="220">
        <v>40</v>
      </c>
      <c r="AA618" s="225">
        <f t="shared" si="10"/>
        <v>40</v>
      </c>
      <c r="AB618" s="231" t="s">
        <v>20</v>
      </c>
      <c r="AC618" s="231" t="s">
        <v>3947</v>
      </c>
    </row>
    <row r="619" spans="1:29" x14ac:dyDescent="0.25">
      <c r="A619" s="231">
        <v>616</v>
      </c>
      <c r="B619" s="279" t="s">
        <v>5074</v>
      </c>
      <c r="C619" s="280" t="s">
        <v>5075</v>
      </c>
      <c r="D619" s="273"/>
      <c r="E619" s="231"/>
      <c r="F619" s="231"/>
      <c r="G619" s="231"/>
      <c r="H619" s="231"/>
      <c r="I619" s="231"/>
      <c r="J619" s="231"/>
      <c r="K619" s="220"/>
      <c r="L619" s="220"/>
      <c r="M619" s="231"/>
      <c r="N619" s="231"/>
      <c r="O619" s="231"/>
      <c r="P619" s="231"/>
      <c r="Q619" s="220"/>
      <c r="R619" s="231"/>
      <c r="S619" s="231"/>
      <c r="T619" s="231"/>
      <c r="U619" s="231"/>
      <c r="V619" s="220"/>
      <c r="W619" s="231"/>
      <c r="X619" s="231" t="s">
        <v>60</v>
      </c>
      <c r="Y619" s="220">
        <v>1</v>
      </c>
      <c r="Z619" s="220">
        <v>30</v>
      </c>
      <c r="AA619" s="225">
        <f t="shared" si="10"/>
        <v>30</v>
      </c>
      <c r="AB619" s="231" t="s">
        <v>20</v>
      </c>
      <c r="AC619" s="231" t="s">
        <v>3947</v>
      </c>
    </row>
    <row r="620" spans="1:29" ht="24" x14ac:dyDescent="0.25">
      <c r="A620" s="231">
        <v>617</v>
      </c>
      <c r="B620" s="279" t="s">
        <v>5076</v>
      </c>
      <c r="C620" s="280" t="s">
        <v>5077</v>
      </c>
      <c r="D620" s="273"/>
      <c r="E620" s="231"/>
      <c r="F620" s="231"/>
      <c r="G620" s="231"/>
      <c r="H620" s="231"/>
      <c r="I620" s="231"/>
      <c r="J620" s="231"/>
      <c r="K620" s="220"/>
      <c r="L620" s="220"/>
      <c r="M620" s="231"/>
      <c r="N620" s="231"/>
      <c r="O620" s="231"/>
      <c r="P620" s="231"/>
      <c r="Q620" s="220"/>
      <c r="R620" s="231"/>
      <c r="S620" s="231"/>
      <c r="T620" s="231"/>
      <c r="U620" s="231"/>
      <c r="V620" s="220"/>
      <c r="W620" s="231"/>
      <c r="X620" s="231" t="s">
        <v>60</v>
      </c>
      <c r="Y620" s="220">
        <v>1</v>
      </c>
      <c r="Z620" s="220">
        <v>40</v>
      </c>
      <c r="AA620" s="225">
        <f t="shared" si="10"/>
        <v>40</v>
      </c>
      <c r="AB620" s="231" t="s">
        <v>20</v>
      </c>
      <c r="AC620" s="231" t="s">
        <v>3947</v>
      </c>
    </row>
    <row r="621" spans="1:29" x14ac:dyDescent="0.25">
      <c r="A621" s="231">
        <v>618</v>
      </c>
      <c r="B621" s="279" t="s">
        <v>5078</v>
      </c>
      <c r="C621" s="280" t="s">
        <v>5079</v>
      </c>
      <c r="D621" s="273"/>
      <c r="E621" s="231"/>
      <c r="F621" s="231"/>
      <c r="G621" s="231"/>
      <c r="H621" s="231"/>
      <c r="I621" s="231"/>
      <c r="J621" s="231"/>
      <c r="K621" s="220"/>
      <c r="L621" s="220"/>
      <c r="M621" s="231"/>
      <c r="N621" s="231"/>
      <c r="O621" s="231"/>
      <c r="P621" s="231"/>
      <c r="Q621" s="220"/>
      <c r="R621" s="231"/>
      <c r="S621" s="231"/>
      <c r="T621" s="231"/>
      <c r="U621" s="231"/>
      <c r="V621" s="220"/>
      <c r="W621" s="231"/>
      <c r="X621" s="231" t="s">
        <v>60</v>
      </c>
      <c r="Y621" s="220">
        <v>1</v>
      </c>
      <c r="Z621" s="220">
        <v>30</v>
      </c>
      <c r="AA621" s="225">
        <f t="shared" si="10"/>
        <v>30</v>
      </c>
      <c r="AB621" s="231" t="s">
        <v>20</v>
      </c>
      <c r="AC621" s="231" t="s">
        <v>3947</v>
      </c>
    </row>
    <row r="622" spans="1:29" ht="24" x14ac:dyDescent="0.25">
      <c r="A622" s="231">
        <v>619</v>
      </c>
      <c r="B622" s="279" t="s">
        <v>5080</v>
      </c>
      <c r="C622" s="280" t="s">
        <v>5081</v>
      </c>
      <c r="D622" s="273"/>
      <c r="E622" s="231"/>
      <c r="F622" s="231"/>
      <c r="G622" s="231"/>
      <c r="H622" s="231"/>
      <c r="I622" s="231"/>
      <c r="J622" s="231"/>
      <c r="K622" s="220"/>
      <c r="L622" s="220"/>
      <c r="M622" s="231"/>
      <c r="N622" s="231"/>
      <c r="O622" s="231"/>
      <c r="P622" s="231"/>
      <c r="Q622" s="220"/>
      <c r="R622" s="231"/>
      <c r="S622" s="231"/>
      <c r="T622" s="231"/>
      <c r="U622" s="231"/>
      <c r="V622" s="220"/>
      <c r="W622" s="231"/>
      <c r="X622" s="231" t="s">
        <v>60</v>
      </c>
      <c r="Y622" s="220">
        <v>1</v>
      </c>
      <c r="Z622" s="220">
        <v>50</v>
      </c>
      <c r="AA622" s="225">
        <f t="shared" si="10"/>
        <v>50</v>
      </c>
      <c r="AB622" s="231" t="s">
        <v>20</v>
      </c>
      <c r="AC622" s="231" t="s">
        <v>3947</v>
      </c>
    </row>
    <row r="623" spans="1:29" ht="24" x14ac:dyDescent="0.25">
      <c r="A623" s="231">
        <v>620</v>
      </c>
      <c r="B623" s="279" t="s">
        <v>5082</v>
      </c>
      <c r="C623" s="280" t="s">
        <v>5083</v>
      </c>
      <c r="D623" s="273"/>
      <c r="E623" s="231"/>
      <c r="F623" s="231"/>
      <c r="G623" s="231"/>
      <c r="H623" s="231"/>
      <c r="I623" s="231"/>
      <c r="J623" s="231"/>
      <c r="K623" s="220"/>
      <c r="L623" s="220"/>
      <c r="M623" s="231"/>
      <c r="N623" s="231"/>
      <c r="O623" s="231"/>
      <c r="P623" s="231"/>
      <c r="Q623" s="220"/>
      <c r="R623" s="231"/>
      <c r="S623" s="231"/>
      <c r="T623" s="231"/>
      <c r="U623" s="231"/>
      <c r="V623" s="220"/>
      <c r="W623" s="231"/>
      <c r="X623" s="231" t="s">
        <v>60</v>
      </c>
      <c r="Y623" s="220">
        <v>1</v>
      </c>
      <c r="Z623" s="220">
        <v>50</v>
      </c>
      <c r="AA623" s="225">
        <f t="shared" si="10"/>
        <v>50</v>
      </c>
      <c r="AB623" s="231" t="s">
        <v>20</v>
      </c>
      <c r="AC623" s="231" t="s">
        <v>3947</v>
      </c>
    </row>
    <row r="624" spans="1:29" ht="24" x14ac:dyDescent="0.25">
      <c r="A624" s="231">
        <v>621</v>
      </c>
      <c r="B624" s="279" t="s">
        <v>5084</v>
      </c>
      <c r="C624" s="280" t="s">
        <v>5085</v>
      </c>
      <c r="D624" s="273"/>
      <c r="E624" s="231"/>
      <c r="F624" s="231"/>
      <c r="G624" s="231"/>
      <c r="H624" s="231"/>
      <c r="I624" s="231"/>
      <c r="J624" s="231"/>
      <c r="K624" s="220"/>
      <c r="L624" s="220"/>
      <c r="M624" s="231"/>
      <c r="N624" s="231"/>
      <c r="O624" s="231"/>
      <c r="P624" s="231"/>
      <c r="Q624" s="220"/>
      <c r="R624" s="231"/>
      <c r="S624" s="231"/>
      <c r="T624" s="231"/>
      <c r="U624" s="231"/>
      <c r="V624" s="220"/>
      <c r="W624" s="231"/>
      <c r="X624" s="231" t="s">
        <v>60</v>
      </c>
      <c r="Y624" s="220">
        <v>1</v>
      </c>
      <c r="Z624" s="220">
        <v>45</v>
      </c>
      <c r="AA624" s="225">
        <f t="shared" si="10"/>
        <v>45</v>
      </c>
      <c r="AB624" s="231" t="s">
        <v>20</v>
      </c>
      <c r="AC624" s="231" t="s">
        <v>3947</v>
      </c>
    </row>
    <row r="625" spans="1:29" ht="24" x14ac:dyDescent="0.25">
      <c r="A625" s="231">
        <v>622</v>
      </c>
      <c r="B625" s="279" t="s">
        <v>5086</v>
      </c>
      <c r="C625" s="280" t="s">
        <v>5087</v>
      </c>
      <c r="D625" s="273"/>
      <c r="E625" s="231"/>
      <c r="F625" s="231"/>
      <c r="G625" s="231"/>
      <c r="H625" s="231"/>
      <c r="I625" s="231"/>
      <c r="J625" s="231"/>
      <c r="K625" s="220"/>
      <c r="L625" s="220"/>
      <c r="M625" s="231"/>
      <c r="N625" s="231"/>
      <c r="O625" s="231"/>
      <c r="P625" s="231"/>
      <c r="Q625" s="220"/>
      <c r="R625" s="231"/>
      <c r="S625" s="231"/>
      <c r="T625" s="231"/>
      <c r="U625" s="231"/>
      <c r="V625" s="220"/>
      <c r="W625" s="231"/>
      <c r="X625" s="231" t="s">
        <v>60</v>
      </c>
      <c r="Y625" s="220">
        <v>1</v>
      </c>
      <c r="Z625" s="220">
        <v>30</v>
      </c>
      <c r="AA625" s="225">
        <f t="shared" si="10"/>
        <v>30</v>
      </c>
      <c r="AB625" s="231" t="s">
        <v>20</v>
      </c>
      <c r="AC625" s="231" t="s">
        <v>3947</v>
      </c>
    </row>
    <row r="626" spans="1:29" ht="36" x14ac:dyDescent="0.25">
      <c r="A626" s="231">
        <v>623</v>
      </c>
      <c r="B626" s="279" t="s">
        <v>5088</v>
      </c>
      <c r="C626" s="280" t="s">
        <v>5089</v>
      </c>
      <c r="D626" s="273"/>
      <c r="E626" s="231"/>
      <c r="F626" s="231"/>
      <c r="G626" s="231"/>
      <c r="H626" s="231"/>
      <c r="I626" s="231"/>
      <c r="J626" s="231"/>
      <c r="K626" s="220"/>
      <c r="L626" s="220"/>
      <c r="M626" s="231"/>
      <c r="N626" s="231"/>
      <c r="O626" s="231"/>
      <c r="P626" s="231"/>
      <c r="Q626" s="220"/>
      <c r="R626" s="231"/>
      <c r="S626" s="231"/>
      <c r="T626" s="231"/>
      <c r="U626" s="231"/>
      <c r="V626" s="220"/>
      <c r="W626" s="231"/>
      <c r="X626" s="231" t="s">
        <v>60</v>
      </c>
      <c r="Y626" s="220">
        <v>1</v>
      </c>
      <c r="Z626" s="220">
        <v>40</v>
      </c>
      <c r="AA626" s="225">
        <f t="shared" si="10"/>
        <v>40</v>
      </c>
      <c r="AB626" s="231" t="s">
        <v>20</v>
      </c>
      <c r="AC626" s="231" t="s">
        <v>3947</v>
      </c>
    </row>
    <row r="627" spans="1:29" ht="24" x14ac:dyDescent="0.25">
      <c r="A627" s="231">
        <v>624</v>
      </c>
      <c r="B627" s="279" t="s">
        <v>5090</v>
      </c>
      <c r="C627" s="280" t="s">
        <v>5091</v>
      </c>
      <c r="D627" s="273"/>
      <c r="E627" s="231"/>
      <c r="F627" s="231"/>
      <c r="G627" s="231"/>
      <c r="H627" s="231"/>
      <c r="I627" s="231"/>
      <c r="J627" s="231"/>
      <c r="K627" s="220"/>
      <c r="L627" s="220"/>
      <c r="M627" s="231"/>
      <c r="N627" s="231"/>
      <c r="O627" s="231"/>
      <c r="P627" s="231"/>
      <c r="Q627" s="220"/>
      <c r="R627" s="231"/>
      <c r="S627" s="231"/>
      <c r="T627" s="231"/>
      <c r="U627" s="231"/>
      <c r="V627" s="220"/>
      <c r="W627" s="231"/>
      <c r="X627" s="231" t="s">
        <v>60</v>
      </c>
      <c r="Y627" s="220">
        <v>1</v>
      </c>
      <c r="Z627" s="222">
        <v>100</v>
      </c>
      <c r="AA627" s="225">
        <f t="shared" si="10"/>
        <v>100</v>
      </c>
      <c r="AB627" s="231" t="s">
        <v>20</v>
      </c>
      <c r="AC627" s="231" t="s">
        <v>3947</v>
      </c>
    </row>
    <row r="628" spans="1:29" ht="24" x14ac:dyDescent="0.25">
      <c r="A628" s="231">
        <v>625</v>
      </c>
      <c r="B628" s="279" t="s">
        <v>5092</v>
      </c>
      <c r="C628" s="280" t="s">
        <v>5093</v>
      </c>
      <c r="D628" s="273"/>
      <c r="E628" s="231"/>
      <c r="F628" s="231"/>
      <c r="G628" s="231"/>
      <c r="H628" s="231"/>
      <c r="I628" s="231"/>
      <c r="J628" s="231"/>
      <c r="K628" s="220"/>
      <c r="L628" s="220"/>
      <c r="M628" s="231"/>
      <c r="N628" s="231"/>
      <c r="O628" s="231"/>
      <c r="P628" s="231"/>
      <c r="Q628" s="220"/>
      <c r="R628" s="231"/>
      <c r="S628" s="231"/>
      <c r="T628" s="231"/>
      <c r="U628" s="231"/>
      <c r="V628" s="220"/>
      <c r="W628" s="231"/>
      <c r="X628" s="231" t="s">
        <v>60</v>
      </c>
      <c r="Y628" s="220">
        <v>1</v>
      </c>
      <c r="Z628" s="220">
        <v>45</v>
      </c>
      <c r="AA628" s="225">
        <f t="shared" si="10"/>
        <v>45</v>
      </c>
      <c r="AB628" s="231" t="s">
        <v>20</v>
      </c>
      <c r="AC628" s="231" t="s">
        <v>3947</v>
      </c>
    </row>
    <row r="629" spans="1:29" ht="24" x14ac:dyDescent="0.25">
      <c r="A629" s="231">
        <v>626</v>
      </c>
      <c r="B629" s="279" t="s">
        <v>5094</v>
      </c>
      <c r="C629" s="280" t="s">
        <v>5095</v>
      </c>
      <c r="D629" s="273"/>
      <c r="E629" s="231"/>
      <c r="F629" s="231"/>
      <c r="G629" s="231"/>
      <c r="H629" s="231"/>
      <c r="I629" s="231"/>
      <c r="J629" s="231"/>
      <c r="K629" s="220"/>
      <c r="L629" s="220"/>
      <c r="M629" s="231"/>
      <c r="N629" s="231"/>
      <c r="O629" s="231"/>
      <c r="P629" s="231"/>
      <c r="Q629" s="220"/>
      <c r="R629" s="231"/>
      <c r="S629" s="231"/>
      <c r="T629" s="231"/>
      <c r="U629" s="231"/>
      <c r="V629" s="220"/>
      <c r="W629" s="231"/>
      <c r="X629" s="231" t="s">
        <v>60</v>
      </c>
      <c r="Y629" s="220">
        <v>1</v>
      </c>
      <c r="Z629" s="220">
        <v>50</v>
      </c>
      <c r="AA629" s="225">
        <f t="shared" si="10"/>
        <v>50</v>
      </c>
      <c r="AB629" s="231" t="s">
        <v>20</v>
      </c>
      <c r="AC629" s="231" t="s">
        <v>3947</v>
      </c>
    </row>
    <row r="630" spans="1:29" ht="24" x14ac:dyDescent="0.25">
      <c r="A630" s="231">
        <v>627</v>
      </c>
      <c r="B630" s="279" t="s">
        <v>5096</v>
      </c>
      <c r="C630" s="280" t="s">
        <v>5097</v>
      </c>
      <c r="D630" s="273"/>
      <c r="E630" s="231"/>
      <c r="F630" s="231"/>
      <c r="G630" s="231"/>
      <c r="H630" s="231"/>
      <c r="I630" s="231"/>
      <c r="J630" s="231"/>
      <c r="K630" s="220"/>
      <c r="L630" s="220"/>
      <c r="M630" s="231"/>
      <c r="N630" s="231"/>
      <c r="O630" s="231"/>
      <c r="P630" s="231"/>
      <c r="Q630" s="220"/>
      <c r="R630" s="231"/>
      <c r="S630" s="231"/>
      <c r="T630" s="231"/>
      <c r="U630" s="231"/>
      <c r="V630" s="220"/>
      <c r="W630" s="231"/>
      <c r="X630" s="231" t="s">
        <v>60</v>
      </c>
      <c r="Y630" s="220">
        <v>1</v>
      </c>
      <c r="Z630" s="220">
        <v>45</v>
      </c>
      <c r="AA630" s="225">
        <f t="shared" si="10"/>
        <v>45</v>
      </c>
      <c r="AB630" s="231" t="s">
        <v>20</v>
      </c>
      <c r="AC630" s="231" t="s">
        <v>3947</v>
      </c>
    </row>
    <row r="631" spans="1:29" ht="24" x14ac:dyDescent="0.25">
      <c r="A631" s="231">
        <v>628</v>
      </c>
      <c r="B631" s="279" t="s">
        <v>5098</v>
      </c>
      <c r="C631" s="280" t="s">
        <v>5099</v>
      </c>
      <c r="D631" s="273"/>
      <c r="E631" s="231"/>
      <c r="F631" s="231"/>
      <c r="G631" s="231"/>
      <c r="H631" s="231"/>
      <c r="I631" s="231"/>
      <c r="J631" s="231"/>
      <c r="K631" s="220"/>
      <c r="L631" s="220"/>
      <c r="M631" s="231"/>
      <c r="N631" s="231"/>
      <c r="O631" s="231"/>
      <c r="P631" s="231"/>
      <c r="Q631" s="220"/>
      <c r="R631" s="231"/>
      <c r="S631" s="231"/>
      <c r="T631" s="231"/>
      <c r="U631" s="231"/>
      <c r="V631" s="220"/>
      <c r="W631" s="231"/>
      <c r="X631" s="231" t="s">
        <v>60</v>
      </c>
      <c r="Y631" s="220">
        <v>1</v>
      </c>
      <c r="Z631" s="220">
        <v>40</v>
      </c>
      <c r="AA631" s="225">
        <f t="shared" si="10"/>
        <v>40</v>
      </c>
      <c r="AB631" s="231" t="s">
        <v>20</v>
      </c>
      <c r="AC631" s="231" t="s">
        <v>3947</v>
      </c>
    </row>
    <row r="632" spans="1:29" ht="24" x14ac:dyDescent="0.25">
      <c r="A632" s="231">
        <v>629</v>
      </c>
      <c r="B632" s="279" t="s">
        <v>5100</v>
      </c>
      <c r="C632" s="280" t="s">
        <v>5101</v>
      </c>
      <c r="D632" s="273"/>
      <c r="E632" s="231"/>
      <c r="F632" s="231"/>
      <c r="G632" s="231"/>
      <c r="H632" s="231"/>
      <c r="I632" s="231"/>
      <c r="J632" s="231"/>
      <c r="K632" s="220"/>
      <c r="L632" s="220"/>
      <c r="M632" s="231"/>
      <c r="N632" s="231"/>
      <c r="O632" s="231"/>
      <c r="P632" s="231"/>
      <c r="Q632" s="220"/>
      <c r="R632" s="231"/>
      <c r="S632" s="231"/>
      <c r="T632" s="231"/>
      <c r="U632" s="231"/>
      <c r="V632" s="220"/>
      <c r="W632" s="231"/>
      <c r="X632" s="231" t="s">
        <v>60</v>
      </c>
      <c r="Y632" s="220">
        <v>1</v>
      </c>
      <c r="Z632" s="220">
        <v>50</v>
      </c>
      <c r="AA632" s="225">
        <f t="shared" si="10"/>
        <v>50</v>
      </c>
      <c r="AB632" s="231" t="s">
        <v>20</v>
      </c>
      <c r="AC632" s="231" t="s">
        <v>3947</v>
      </c>
    </row>
    <row r="633" spans="1:29" ht="24" x14ac:dyDescent="0.25">
      <c r="A633" s="231">
        <v>630</v>
      </c>
      <c r="B633" s="279" t="s">
        <v>5102</v>
      </c>
      <c r="C633" s="280" t="s">
        <v>5103</v>
      </c>
      <c r="D633" s="273"/>
      <c r="E633" s="231"/>
      <c r="F633" s="231"/>
      <c r="G633" s="231"/>
      <c r="H633" s="231"/>
      <c r="I633" s="231"/>
      <c r="J633" s="231"/>
      <c r="K633" s="220"/>
      <c r="L633" s="220"/>
      <c r="M633" s="231"/>
      <c r="N633" s="231"/>
      <c r="O633" s="231"/>
      <c r="P633" s="231"/>
      <c r="Q633" s="220"/>
      <c r="R633" s="231"/>
      <c r="S633" s="231"/>
      <c r="T633" s="231"/>
      <c r="U633" s="231"/>
      <c r="V633" s="220"/>
      <c r="W633" s="231"/>
      <c r="X633" s="231" t="s">
        <v>60</v>
      </c>
      <c r="Y633" s="220">
        <v>1</v>
      </c>
      <c r="Z633" s="220">
        <v>30</v>
      </c>
      <c r="AA633" s="225">
        <f t="shared" si="10"/>
        <v>30</v>
      </c>
      <c r="AB633" s="231" t="s">
        <v>20</v>
      </c>
      <c r="AC633" s="231" t="s">
        <v>3947</v>
      </c>
    </row>
    <row r="634" spans="1:29" ht="24" x14ac:dyDescent="0.25">
      <c r="A634" s="231">
        <v>631</v>
      </c>
      <c r="B634" s="279" t="s">
        <v>5104</v>
      </c>
      <c r="C634" s="280" t="s">
        <v>5105</v>
      </c>
      <c r="D634" s="273"/>
      <c r="E634" s="231"/>
      <c r="F634" s="231"/>
      <c r="G634" s="231"/>
      <c r="H634" s="231"/>
      <c r="I634" s="231"/>
      <c r="J634" s="231"/>
      <c r="K634" s="220"/>
      <c r="L634" s="220"/>
      <c r="M634" s="231"/>
      <c r="N634" s="231"/>
      <c r="O634" s="231"/>
      <c r="P634" s="231"/>
      <c r="Q634" s="220"/>
      <c r="R634" s="231"/>
      <c r="S634" s="231"/>
      <c r="T634" s="231"/>
      <c r="U634" s="231"/>
      <c r="V634" s="220"/>
      <c r="W634" s="231"/>
      <c r="X634" s="231" t="s">
        <v>60</v>
      </c>
      <c r="Y634" s="220">
        <v>1</v>
      </c>
      <c r="Z634" s="220">
        <v>35</v>
      </c>
      <c r="AA634" s="225">
        <f t="shared" si="10"/>
        <v>35</v>
      </c>
      <c r="AB634" s="231" t="s">
        <v>20</v>
      </c>
      <c r="AC634" s="231" t="s">
        <v>3947</v>
      </c>
    </row>
    <row r="635" spans="1:29" ht="36" x14ac:dyDescent="0.25">
      <c r="A635" s="231">
        <v>632</v>
      </c>
      <c r="B635" s="279" t="s">
        <v>5106</v>
      </c>
      <c r="C635" s="280" t="s">
        <v>5107</v>
      </c>
      <c r="D635" s="273"/>
      <c r="E635" s="231"/>
      <c r="F635" s="231"/>
      <c r="G635" s="231"/>
      <c r="H635" s="231"/>
      <c r="I635" s="231"/>
      <c r="J635" s="231"/>
      <c r="K635" s="220"/>
      <c r="L635" s="220"/>
      <c r="M635" s="231"/>
      <c r="N635" s="231"/>
      <c r="O635" s="231"/>
      <c r="P635" s="231"/>
      <c r="Q635" s="220"/>
      <c r="R635" s="231"/>
      <c r="S635" s="231"/>
      <c r="T635" s="231"/>
      <c r="U635" s="231"/>
      <c r="V635" s="220"/>
      <c r="W635" s="231"/>
      <c r="X635" s="231" t="s">
        <v>60</v>
      </c>
      <c r="Y635" s="220">
        <v>1</v>
      </c>
      <c r="Z635" s="220">
        <v>63</v>
      </c>
      <c r="AA635" s="225">
        <f t="shared" si="10"/>
        <v>63</v>
      </c>
      <c r="AB635" s="231" t="s">
        <v>20</v>
      </c>
      <c r="AC635" s="231" t="s">
        <v>3947</v>
      </c>
    </row>
    <row r="636" spans="1:29" ht="36" x14ac:dyDescent="0.25">
      <c r="A636" s="231">
        <v>633</v>
      </c>
      <c r="B636" s="279" t="s">
        <v>5108</v>
      </c>
      <c r="C636" s="280" t="s">
        <v>5109</v>
      </c>
      <c r="D636" s="273"/>
      <c r="E636" s="231"/>
      <c r="F636" s="231"/>
      <c r="G636" s="231"/>
      <c r="H636" s="231"/>
      <c r="I636" s="231"/>
      <c r="J636" s="231"/>
      <c r="K636" s="220"/>
      <c r="L636" s="220"/>
      <c r="M636" s="231"/>
      <c r="N636" s="231"/>
      <c r="O636" s="231"/>
      <c r="P636" s="231"/>
      <c r="Q636" s="220"/>
      <c r="R636" s="231"/>
      <c r="S636" s="231"/>
      <c r="T636" s="231"/>
      <c r="U636" s="231"/>
      <c r="V636" s="220"/>
      <c r="W636" s="231"/>
      <c r="X636" s="231" t="s">
        <v>60</v>
      </c>
      <c r="Y636" s="220">
        <v>1</v>
      </c>
      <c r="Z636" s="220">
        <v>40</v>
      </c>
      <c r="AA636" s="225">
        <f t="shared" si="10"/>
        <v>40</v>
      </c>
      <c r="AB636" s="231" t="s">
        <v>20</v>
      </c>
      <c r="AC636" s="231" t="s">
        <v>3947</v>
      </c>
    </row>
    <row r="637" spans="1:29" ht="24" x14ac:dyDescent="0.25">
      <c r="A637" s="231">
        <v>634</v>
      </c>
      <c r="B637" s="279" t="s">
        <v>5110</v>
      </c>
      <c r="C637" s="280" t="s">
        <v>5111</v>
      </c>
      <c r="D637" s="273"/>
      <c r="E637" s="231"/>
      <c r="F637" s="231"/>
      <c r="G637" s="231"/>
      <c r="H637" s="231"/>
      <c r="I637" s="231"/>
      <c r="J637" s="231"/>
      <c r="K637" s="220"/>
      <c r="L637" s="220"/>
      <c r="M637" s="231"/>
      <c r="N637" s="231"/>
      <c r="O637" s="231"/>
      <c r="P637" s="231"/>
      <c r="Q637" s="220"/>
      <c r="R637" s="231"/>
      <c r="S637" s="231"/>
      <c r="T637" s="231"/>
      <c r="U637" s="231"/>
      <c r="V637" s="220"/>
      <c r="W637" s="231"/>
      <c r="X637" s="231" t="s">
        <v>60</v>
      </c>
      <c r="Y637" s="220">
        <v>1</v>
      </c>
      <c r="Z637" s="220">
        <v>30</v>
      </c>
      <c r="AA637" s="225">
        <f t="shared" si="10"/>
        <v>30</v>
      </c>
      <c r="AB637" s="231" t="s">
        <v>20</v>
      </c>
      <c r="AC637" s="231" t="s">
        <v>3947</v>
      </c>
    </row>
    <row r="638" spans="1:29" ht="24" x14ac:dyDescent="0.25">
      <c r="A638" s="231">
        <v>635</v>
      </c>
      <c r="B638" s="279" t="s">
        <v>5112</v>
      </c>
      <c r="C638" s="280" t="s">
        <v>5113</v>
      </c>
      <c r="D638" s="273"/>
      <c r="E638" s="231"/>
      <c r="F638" s="231"/>
      <c r="G638" s="231"/>
      <c r="H638" s="231"/>
      <c r="I638" s="231"/>
      <c r="J638" s="231"/>
      <c r="K638" s="220"/>
      <c r="L638" s="220"/>
      <c r="M638" s="231"/>
      <c r="N638" s="231"/>
      <c r="O638" s="231"/>
      <c r="P638" s="231"/>
      <c r="Q638" s="220"/>
      <c r="R638" s="231"/>
      <c r="S638" s="231"/>
      <c r="T638" s="231"/>
      <c r="U638" s="231"/>
      <c r="V638" s="220"/>
      <c r="W638" s="231"/>
      <c r="X638" s="231" t="s">
        <v>60</v>
      </c>
      <c r="Y638" s="220">
        <v>1</v>
      </c>
      <c r="Z638" s="220">
        <v>30</v>
      </c>
      <c r="AA638" s="225">
        <f t="shared" si="10"/>
        <v>30</v>
      </c>
      <c r="AB638" s="231" t="s">
        <v>20</v>
      </c>
      <c r="AC638" s="231" t="s">
        <v>3947</v>
      </c>
    </row>
    <row r="639" spans="1:29" ht="48" x14ac:dyDescent="0.25">
      <c r="A639" s="231">
        <v>636</v>
      </c>
      <c r="B639" s="279" t="s">
        <v>5114</v>
      </c>
      <c r="C639" s="280" t="s">
        <v>5115</v>
      </c>
      <c r="D639" s="273"/>
      <c r="E639" s="231"/>
      <c r="F639" s="231"/>
      <c r="G639" s="231"/>
      <c r="H639" s="231"/>
      <c r="I639" s="231"/>
      <c r="J639" s="231"/>
      <c r="K639" s="220"/>
      <c r="L639" s="220"/>
      <c r="M639" s="231"/>
      <c r="N639" s="231"/>
      <c r="O639" s="231"/>
      <c r="P639" s="231"/>
      <c r="Q639" s="220"/>
      <c r="R639" s="231"/>
      <c r="S639" s="231"/>
      <c r="T639" s="231"/>
      <c r="U639" s="231"/>
      <c r="V639" s="220"/>
      <c r="W639" s="231"/>
      <c r="X639" s="231" t="s">
        <v>60</v>
      </c>
      <c r="Y639" s="220">
        <v>1</v>
      </c>
      <c r="Z639" s="220">
        <v>125</v>
      </c>
      <c r="AA639" s="225">
        <f t="shared" si="10"/>
        <v>125</v>
      </c>
      <c r="AB639" s="231" t="s">
        <v>20</v>
      </c>
      <c r="AC639" s="231" t="s">
        <v>3947</v>
      </c>
    </row>
    <row r="640" spans="1:29" ht="24" x14ac:dyDescent="0.25">
      <c r="A640" s="231">
        <v>637</v>
      </c>
      <c r="B640" s="279" t="s">
        <v>5116</v>
      </c>
      <c r="C640" s="280" t="s">
        <v>5117</v>
      </c>
      <c r="D640" s="273"/>
      <c r="E640" s="231"/>
      <c r="F640" s="231"/>
      <c r="G640" s="231"/>
      <c r="H640" s="231"/>
      <c r="I640" s="231"/>
      <c r="J640" s="231"/>
      <c r="K640" s="220"/>
      <c r="L640" s="220"/>
      <c r="M640" s="231"/>
      <c r="N640" s="231"/>
      <c r="O640" s="231"/>
      <c r="P640" s="231"/>
      <c r="Q640" s="220"/>
      <c r="R640" s="231"/>
      <c r="S640" s="231"/>
      <c r="T640" s="231"/>
      <c r="U640" s="231"/>
      <c r="V640" s="220"/>
      <c r="W640" s="231"/>
      <c r="X640" s="231" t="s">
        <v>60</v>
      </c>
      <c r="Y640" s="220">
        <v>1</v>
      </c>
      <c r="Z640" s="220">
        <v>50</v>
      </c>
      <c r="AA640" s="225">
        <f t="shared" si="10"/>
        <v>50</v>
      </c>
      <c r="AB640" s="231" t="s">
        <v>20</v>
      </c>
      <c r="AC640" s="231" t="s">
        <v>3947</v>
      </c>
    </row>
    <row r="641" spans="1:29" ht="24" x14ac:dyDescent="0.25">
      <c r="A641" s="231">
        <v>638</v>
      </c>
      <c r="B641" s="279" t="s">
        <v>5118</v>
      </c>
      <c r="C641" s="280" t="s">
        <v>5119</v>
      </c>
      <c r="D641" s="273"/>
      <c r="E641" s="231"/>
      <c r="F641" s="231"/>
      <c r="G641" s="231"/>
      <c r="H641" s="231"/>
      <c r="I641" s="231"/>
      <c r="J641" s="231"/>
      <c r="K641" s="220"/>
      <c r="L641" s="220"/>
      <c r="M641" s="231"/>
      <c r="N641" s="231"/>
      <c r="O641" s="231"/>
      <c r="P641" s="231"/>
      <c r="Q641" s="220"/>
      <c r="R641" s="231"/>
      <c r="S641" s="231"/>
      <c r="T641" s="231"/>
      <c r="U641" s="231"/>
      <c r="V641" s="220"/>
      <c r="W641" s="231"/>
      <c r="X641" s="231" t="s">
        <v>60</v>
      </c>
      <c r="Y641" s="220">
        <v>1</v>
      </c>
      <c r="Z641" s="220">
        <v>30</v>
      </c>
      <c r="AA641" s="225">
        <f t="shared" si="10"/>
        <v>30</v>
      </c>
      <c r="AB641" s="231" t="s">
        <v>20</v>
      </c>
      <c r="AC641" s="231" t="s">
        <v>3947</v>
      </c>
    </row>
    <row r="642" spans="1:29" ht="36" x14ac:dyDescent="0.25">
      <c r="A642" s="231">
        <v>639</v>
      </c>
      <c r="B642" s="279" t="s">
        <v>5120</v>
      </c>
      <c r="C642" s="280" t="s">
        <v>5121</v>
      </c>
      <c r="D642" s="273"/>
      <c r="E642" s="231"/>
      <c r="F642" s="231"/>
      <c r="G642" s="231"/>
      <c r="H642" s="231"/>
      <c r="I642" s="231"/>
      <c r="J642" s="231"/>
      <c r="K642" s="220"/>
      <c r="L642" s="220"/>
      <c r="M642" s="231"/>
      <c r="N642" s="231"/>
      <c r="O642" s="231"/>
      <c r="P642" s="231"/>
      <c r="Q642" s="220"/>
      <c r="R642" s="231"/>
      <c r="S642" s="231"/>
      <c r="T642" s="231"/>
      <c r="U642" s="231"/>
      <c r="V642" s="220"/>
      <c r="W642" s="231"/>
      <c r="X642" s="231" t="s">
        <v>60</v>
      </c>
      <c r="Y642" s="220">
        <v>1</v>
      </c>
      <c r="Z642" s="220">
        <v>45</v>
      </c>
      <c r="AA642" s="225">
        <f t="shared" si="10"/>
        <v>45</v>
      </c>
      <c r="AB642" s="231" t="s">
        <v>20</v>
      </c>
      <c r="AC642" s="231" t="s">
        <v>3947</v>
      </c>
    </row>
    <row r="643" spans="1:29" ht="24" x14ac:dyDescent="0.25">
      <c r="A643" s="231">
        <v>640</v>
      </c>
      <c r="B643" s="279" t="s">
        <v>5122</v>
      </c>
      <c r="C643" s="280" t="s">
        <v>5123</v>
      </c>
      <c r="D643" s="273"/>
      <c r="E643" s="231"/>
      <c r="F643" s="231"/>
      <c r="G643" s="231"/>
      <c r="H643" s="231"/>
      <c r="I643" s="231"/>
      <c r="J643" s="231"/>
      <c r="K643" s="220"/>
      <c r="L643" s="220"/>
      <c r="M643" s="231"/>
      <c r="N643" s="231"/>
      <c r="O643" s="231"/>
      <c r="P643" s="231"/>
      <c r="Q643" s="220"/>
      <c r="R643" s="231"/>
      <c r="S643" s="231"/>
      <c r="T643" s="231"/>
      <c r="U643" s="231"/>
      <c r="V643" s="220"/>
      <c r="W643" s="231"/>
      <c r="X643" s="231" t="s">
        <v>60</v>
      </c>
      <c r="Y643" s="220">
        <v>1</v>
      </c>
      <c r="Z643" s="220">
        <v>30</v>
      </c>
      <c r="AA643" s="225">
        <f t="shared" si="10"/>
        <v>30</v>
      </c>
      <c r="AB643" s="231" t="s">
        <v>20</v>
      </c>
      <c r="AC643" s="231" t="s">
        <v>3947</v>
      </c>
    </row>
    <row r="644" spans="1:29" ht="36" x14ac:dyDescent="0.25">
      <c r="A644" s="231">
        <v>641</v>
      </c>
      <c r="B644" s="279" t="s">
        <v>5124</v>
      </c>
      <c r="C644" s="280" t="s">
        <v>5125</v>
      </c>
      <c r="D644" s="273"/>
      <c r="E644" s="231"/>
      <c r="F644" s="231"/>
      <c r="G644" s="231"/>
      <c r="H644" s="231"/>
      <c r="I644" s="231"/>
      <c r="J644" s="231"/>
      <c r="K644" s="220"/>
      <c r="L644" s="220"/>
      <c r="M644" s="231"/>
      <c r="N644" s="231"/>
      <c r="O644" s="231"/>
      <c r="P644" s="231"/>
      <c r="Q644" s="220"/>
      <c r="R644" s="231"/>
      <c r="S644" s="231"/>
      <c r="T644" s="231"/>
      <c r="U644" s="231"/>
      <c r="V644" s="220"/>
      <c r="W644" s="231"/>
      <c r="X644" s="231" t="s">
        <v>60</v>
      </c>
      <c r="Y644" s="220">
        <v>1</v>
      </c>
      <c r="Z644" s="220">
        <v>30</v>
      </c>
      <c r="AA644" s="225">
        <f t="shared" si="10"/>
        <v>30</v>
      </c>
      <c r="AB644" s="231" t="s">
        <v>20</v>
      </c>
      <c r="AC644" s="231" t="s">
        <v>3947</v>
      </c>
    </row>
    <row r="645" spans="1:29" ht="24" x14ac:dyDescent="0.25">
      <c r="A645" s="231">
        <v>642</v>
      </c>
      <c r="B645" s="279" t="s">
        <v>5126</v>
      </c>
      <c r="C645" s="280" t="s">
        <v>5127</v>
      </c>
      <c r="D645" s="273"/>
      <c r="E645" s="231"/>
      <c r="F645" s="231"/>
      <c r="G645" s="231"/>
      <c r="H645" s="231"/>
      <c r="I645" s="231"/>
      <c r="J645" s="231"/>
      <c r="K645" s="220"/>
      <c r="L645" s="220"/>
      <c r="M645" s="231"/>
      <c r="N645" s="231"/>
      <c r="O645" s="231"/>
      <c r="P645" s="231"/>
      <c r="Q645" s="220"/>
      <c r="R645" s="231"/>
      <c r="S645" s="231"/>
      <c r="T645" s="231"/>
      <c r="U645" s="231"/>
      <c r="V645" s="220"/>
      <c r="W645" s="231"/>
      <c r="X645" s="231" t="s">
        <v>60</v>
      </c>
      <c r="Y645" s="220">
        <v>1</v>
      </c>
      <c r="Z645" s="220">
        <v>30</v>
      </c>
      <c r="AA645" s="225">
        <f t="shared" si="10"/>
        <v>30</v>
      </c>
      <c r="AB645" s="231" t="s">
        <v>20</v>
      </c>
      <c r="AC645" s="231" t="s">
        <v>3947</v>
      </c>
    </row>
    <row r="646" spans="1:29" ht="36" x14ac:dyDescent="0.25">
      <c r="A646" s="231">
        <v>643</v>
      </c>
      <c r="B646" s="279" t="s">
        <v>5128</v>
      </c>
      <c r="C646" s="280" t="s">
        <v>5129</v>
      </c>
      <c r="D646" s="273"/>
      <c r="E646" s="231"/>
      <c r="F646" s="231"/>
      <c r="G646" s="231"/>
      <c r="H646" s="231"/>
      <c r="I646" s="231"/>
      <c r="J646" s="231"/>
      <c r="K646" s="220"/>
      <c r="L646" s="220"/>
      <c r="M646" s="231"/>
      <c r="N646" s="231"/>
      <c r="O646" s="231"/>
      <c r="P646" s="231"/>
      <c r="Q646" s="220"/>
      <c r="R646" s="231"/>
      <c r="S646" s="231"/>
      <c r="T646" s="231"/>
      <c r="U646" s="231"/>
      <c r="V646" s="220"/>
      <c r="W646" s="231"/>
      <c r="X646" s="231" t="s">
        <v>60</v>
      </c>
      <c r="Y646" s="220">
        <v>1</v>
      </c>
      <c r="Z646" s="220">
        <v>30</v>
      </c>
      <c r="AA646" s="225">
        <f t="shared" si="10"/>
        <v>30</v>
      </c>
      <c r="AB646" s="231" t="s">
        <v>20</v>
      </c>
      <c r="AC646" s="231" t="s">
        <v>3947</v>
      </c>
    </row>
    <row r="647" spans="1:29" ht="24" x14ac:dyDescent="0.25">
      <c r="A647" s="231">
        <v>644</v>
      </c>
      <c r="B647" s="279" t="s">
        <v>5130</v>
      </c>
      <c r="C647" s="280" t="s">
        <v>5131</v>
      </c>
      <c r="D647" s="273"/>
      <c r="E647" s="231"/>
      <c r="F647" s="231"/>
      <c r="G647" s="231"/>
      <c r="H647" s="231"/>
      <c r="I647" s="231"/>
      <c r="J647" s="231"/>
      <c r="K647" s="220"/>
      <c r="L647" s="220"/>
      <c r="M647" s="231"/>
      <c r="N647" s="231"/>
      <c r="O647" s="231"/>
      <c r="P647" s="231"/>
      <c r="Q647" s="220"/>
      <c r="R647" s="231"/>
      <c r="S647" s="231"/>
      <c r="T647" s="231"/>
      <c r="U647" s="231"/>
      <c r="V647" s="220"/>
      <c r="W647" s="231"/>
      <c r="X647" s="231" t="s">
        <v>60</v>
      </c>
      <c r="Y647" s="220">
        <v>1</v>
      </c>
      <c r="Z647" s="220">
        <v>40</v>
      </c>
      <c r="AA647" s="225">
        <f t="shared" si="10"/>
        <v>40</v>
      </c>
      <c r="AB647" s="231" t="s">
        <v>20</v>
      </c>
      <c r="AC647" s="231" t="s">
        <v>3947</v>
      </c>
    </row>
    <row r="648" spans="1:29" ht="24" x14ac:dyDescent="0.25">
      <c r="A648" s="231">
        <v>645</v>
      </c>
      <c r="B648" s="279" t="s">
        <v>5132</v>
      </c>
      <c r="C648" s="280" t="s">
        <v>5133</v>
      </c>
      <c r="D648" s="273"/>
      <c r="E648" s="231"/>
      <c r="F648" s="231"/>
      <c r="G648" s="231"/>
      <c r="H648" s="231"/>
      <c r="I648" s="231"/>
      <c r="J648" s="231"/>
      <c r="K648" s="220"/>
      <c r="L648" s="220"/>
      <c r="M648" s="231"/>
      <c r="N648" s="231"/>
      <c r="O648" s="231"/>
      <c r="P648" s="231"/>
      <c r="Q648" s="220"/>
      <c r="R648" s="231"/>
      <c r="S648" s="231"/>
      <c r="T648" s="231"/>
      <c r="U648" s="231"/>
      <c r="V648" s="220"/>
      <c r="W648" s="231"/>
      <c r="X648" s="231" t="s">
        <v>60</v>
      </c>
      <c r="Y648" s="220">
        <v>1</v>
      </c>
      <c r="Z648" s="220">
        <v>40</v>
      </c>
      <c r="AA648" s="225">
        <f t="shared" si="10"/>
        <v>40</v>
      </c>
      <c r="AB648" s="231" t="s">
        <v>20</v>
      </c>
      <c r="AC648" s="231" t="s">
        <v>3947</v>
      </c>
    </row>
    <row r="649" spans="1:29" ht="24" x14ac:dyDescent="0.25">
      <c r="A649" s="231">
        <v>646</v>
      </c>
      <c r="B649" s="279" t="s">
        <v>5134</v>
      </c>
      <c r="C649" s="280" t="s">
        <v>5135</v>
      </c>
      <c r="D649" s="273"/>
      <c r="E649" s="231"/>
      <c r="F649" s="231"/>
      <c r="G649" s="231"/>
      <c r="H649" s="231"/>
      <c r="I649" s="231"/>
      <c r="J649" s="231"/>
      <c r="K649" s="220"/>
      <c r="L649" s="220"/>
      <c r="M649" s="231"/>
      <c r="N649" s="231"/>
      <c r="O649" s="231"/>
      <c r="P649" s="231"/>
      <c r="Q649" s="220"/>
      <c r="R649" s="231"/>
      <c r="S649" s="231"/>
      <c r="T649" s="231"/>
      <c r="U649" s="231"/>
      <c r="V649" s="220"/>
      <c r="W649" s="231"/>
      <c r="X649" s="231" t="s">
        <v>60</v>
      </c>
      <c r="Y649" s="220">
        <v>1</v>
      </c>
      <c r="Z649" s="220">
        <v>40</v>
      </c>
      <c r="AA649" s="225">
        <f t="shared" si="10"/>
        <v>40</v>
      </c>
      <c r="AB649" s="231" t="s">
        <v>20</v>
      </c>
      <c r="AC649" s="231" t="s">
        <v>3947</v>
      </c>
    </row>
    <row r="650" spans="1:29" ht="36" x14ac:dyDescent="0.25">
      <c r="A650" s="231">
        <v>647</v>
      </c>
      <c r="B650" s="279" t="s">
        <v>5136</v>
      </c>
      <c r="C650" s="280" t="s">
        <v>5137</v>
      </c>
      <c r="D650" s="273"/>
      <c r="E650" s="231"/>
      <c r="F650" s="231"/>
      <c r="G650" s="231"/>
      <c r="H650" s="231"/>
      <c r="I650" s="231"/>
      <c r="J650" s="231"/>
      <c r="K650" s="220"/>
      <c r="L650" s="220"/>
      <c r="M650" s="231"/>
      <c r="N650" s="231"/>
      <c r="O650" s="231"/>
      <c r="P650" s="231"/>
      <c r="Q650" s="220"/>
      <c r="R650" s="231"/>
      <c r="S650" s="231"/>
      <c r="T650" s="231"/>
      <c r="U650" s="231"/>
      <c r="V650" s="220"/>
      <c r="W650" s="231"/>
      <c r="X650" s="231" t="s">
        <v>60</v>
      </c>
      <c r="Y650" s="220">
        <v>1</v>
      </c>
      <c r="Z650" s="220">
        <v>40</v>
      </c>
      <c r="AA650" s="225">
        <f t="shared" ref="AA650:AA713" si="11">Z650*Y650</f>
        <v>40</v>
      </c>
      <c r="AB650" s="231" t="s">
        <v>20</v>
      </c>
      <c r="AC650" s="231" t="s">
        <v>3947</v>
      </c>
    </row>
    <row r="651" spans="1:29" ht="24" x14ac:dyDescent="0.25">
      <c r="A651" s="231">
        <v>648</v>
      </c>
      <c r="B651" s="279" t="s">
        <v>5138</v>
      </c>
      <c r="C651" s="280" t="s">
        <v>5139</v>
      </c>
      <c r="D651" s="273"/>
      <c r="E651" s="231"/>
      <c r="F651" s="231"/>
      <c r="G651" s="231"/>
      <c r="H651" s="231"/>
      <c r="I651" s="231"/>
      <c r="J651" s="231"/>
      <c r="K651" s="220"/>
      <c r="L651" s="220"/>
      <c r="M651" s="231"/>
      <c r="N651" s="231"/>
      <c r="O651" s="231"/>
      <c r="P651" s="231"/>
      <c r="Q651" s="220"/>
      <c r="R651" s="231"/>
      <c r="S651" s="231"/>
      <c r="T651" s="231"/>
      <c r="U651" s="231"/>
      <c r="V651" s="220"/>
      <c r="W651" s="231"/>
      <c r="X651" s="231" t="s">
        <v>60</v>
      </c>
      <c r="Y651" s="220">
        <v>1</v>
      </c>
      <c r="Z651" s="220">
        <v>40</v>
      </c>
      <c r="AA651" s="225">
        <f t="shared" si="11"/>
        <v>40</v>
      </c>
      <c r="AB651" s="231" t="s">
        <v>20</v>
      </c>
      <c r="AC651" s="231" t="s">
        <v>3947</v>
      </c>
    </row>
    <row r="652" spans="1:29" ht="24" x14ac:dyDescent="0.25">
      <c r="A652" s="231">
        <v>649</v>
      </c>
      <c r="B652" s="279" t="s">
        <v>5140</v>
      </c>
      <c r="C652" s="280" t="s">
        <v>5141</v>
      </c>
      <c r="D652" s="273"/>
      <c r="E652" s="231"/>
      <c r="F652" s="231"/>
      <c r="G652" s="231"/>
      <c r="H652" s="231"/>
      <c r="I652" s="231"/>
      <c r="J652" s="231"/>
      <c r="K652" s="220"/>
      <c r="L652" s="220"/>
      <c r="M652" s="231"/>
      <c r="N652" s="231"/>
      <c r="O652" s="231"/>
      <c r="P652" s="231"/>
      <c r="Q652" s="220"/>
      <c r="R652" s="231"/>
      <c r="S652" s="231"/>
      <c r="T652" s="231"/>
      <c r="U652" s="231"/>
      <c r="V652" s="220"/>
      <c r="W652" s="231"/>
      <c r="X652" s="231" t="s">
        <v>60</v>
      </c>
      <c r="Y652" s="220">
        <v>1</v>
      </c>
      <c r="Z652" s="220">
        <v>40</v>
      </c>
      <c r="AA652" s="225">
        <f t="shared" si="11"/>
        <v>40</v>
      </c>
      <c r="AB652" s="231" t="s">
        <v>20</v>
      </c>
      <c r="AC652" s="231" t="s">
        <v>3947</v>
      </c>
    </row>
    <row r="653" spans="1:29" ht="24" x14ac:dyDescent="0.25">
      <c r="A653" s="231">
        <v>650</v>
      </c>
      <c r="B653" s="279" t="s">
        <v>5142</v>
      </c>
      <c r="C653" s="280" t="s">
        <v>5143</v>
      </c>
      <c r="D653" s="273"/>
      <c r="E653" s="231"/>
      <c r="F653" s="231"/>
      <c r="G653" s="231"/>
      <c r="H653" s="231"/>
      <c r="I653" s="231"/>
      <c r="J653" s="231"/>
      <c r="K653" s="220"/>
      <c r="L653" s="220"/>
      <c r="M653" s="231"/>
      <c r="N653" s="231"/>
      <c r="O653" s="231"/>
      <c r="P653" s="231"/>
      <c r="Q653" s="220"/>
      <c r="R653" s="231"/>
      <c r="S653" s="231"/>
      <c r="T653" s="231"/>
      <c r="U653" s="231"/>
      <c r="V653" s="220"/>
      <c r="W653" s="231"/>
      <c r="X653" s="231" t="s">
        <v>60</v>
      </c>
      <c r="Y653" s="220">
        <v>1</v>
      </c>
      <c r="Z653" s="220">
        <v>40</v>
      </c>
      <c r="AA653" s="225">
        <f t="shared" si="11"/>
        <v>40</v>
      </c>
      <c r="AB653" s="231" t="s">
        <v>20</v>
      </c>
      <c r="AC653" s="231" t="s">
        <v>3947</v>
      </c>
    </row>
    <row r="654" spans="1:29" ht="36" x14ac:dyDescent="0.25">
      <c r="A654" s="231">
        <v>651</v>
      </c>
      <c r="B654" s="279" t="s">
        <v>5144</v>
      </c>
      <c r="C654" s="280" t="s">
        <v>5145</v>
      </c>
      <c r="D654" s="273"/>
      <c r="E654" s="231"/>
      <c r="F654" s="231"/>
      <c r="G654" s="231"/>
      <c r="H654" s="231"/>
      <c r="I654" s="231"/>
      <c r="J654" s="231"/>
      <c r="K654" s="220"/>
      <c r="L654" s="220"/>
      <c r="M654" s="231"/>
      <c r="N654" s="231"/>
      <c r="O654" s="231"/>
      <c r="P654" s="231"/>
      <c r="Q654" s="220"/>
      <c r="R654" s="231"/>
      <c r="S654" s="231"/>
      <c r="T654" s="231"/>
      <c r="U654" s="231"/>
      <c r="V654" s="220"/>
      <c r="W654" s="231"/>
      <c r="X654" s="231" t="s">
        <v>60</v>
      </c>
      <c r="Y654" s="220">
        <v>1</v>
      </c>
      <c r="Z654" s="220">
        <v>40</v>
      </c>
      <c r="AA654" s="225">
        <f t="shared" si="11"/>
        <v>40</v>
      </c>
      <c r="AB654" s="231" t="s">
        <v>20</v>
      </c>
      <c r="AC654" s="231" t="s">
        <v>3947</v>
      </c>
    </row>
    <row r="655" spans="1:29" ht="36" x14ac:dyDescent="0.25">
      <c r="A655" s="231">
        <v>652</v>
      </c>
      <c r="B655" s="279" t="s">
        <v>5146</v>
      </c>
      <c r="C655" s="280" t="s">
        <v>5147</v>
      </c>
      <c r="D655" s="273"/>
      <c r="E655" s="231"/>
      <c r="F655" s="231"/>
      <c r="G655" s="231"/>
      <c r="H655" s="231"/>
      <c r="I655" s="231"/>
      <c r="J655" s="231"/>
      <c r="K655" s="220"/>
      <c r="L655" s="220"/>
      <c r="M655" s="231"/>
      <c r="N655" s="231"/>
      <c r="O655" s="231"/>
      <c r="P655" s="231"/>
      <c r="Q655" s="220"/>
      <c r="R655" s="231"/>
      <c r="S655" s="231"/>
      <c r="T655" s="231"/>
      <c r="U655" s="231"/>
      <c r="V655" s="220"/>
      <c r="W655" s="231"/>
      <c r="X655" s="231" t="s">
        <v>60</v>
      </c>
      <c r="Y655" s="220">
        <v>1</v>
      </c>
      <c r="Z655" s="220">
        <v>40</v>
      </c>
      <c r="AA655" s="225">
        <f t="shared" si="11"/>
        <v>40</v>
      </c>
      <c r="AB655" s="231" t="s">
        <v>20</v>
      </c>
      <c r="AC655" s="231" t="s">
        <v>3947</v>
      </c>
    </row>
    <row r="656" spans="1:29" ht="24" x14ac:dyDescent="0.25">
      <c r="A656" s="231">
        <v>653</v>
      </c>
      <c r="B656" s="279" t="s">
        <v>5148</v>
      </c>
      <c r="C656" s="280" t="s">
        <v>5149</v>
      </c>
      <c r="D656" s="273"/>
      <c r="E656" s="231"/>
      <c r="F656" s="231"/>
      <c r="G656" s="231"/>
      <c r="H656" s="231"/>
      <c r="I656" s="231"/>
      <c r="J656" s="231"/>
      <c r="K656" s="220"/>
      <c r="L656" s="220"/>
      <c r="M656" s="231"/>
      <c r="N656" s="231"/>
      <c r="O656" s="231"/>
      <c r="P656" s="231"/>
      <c r="Q656" s="220"/>
      <c r="R656" s="231"/>
      <c r="S656" s="231"/>
      <c r="T656" s="231"/>
      <c r="U656" s="231"/>
      <c r="V656" s="220"/>
      <c r="W656" s="231"/>
      <c r="X656" s="231" t="s">
        <v>60</v>
      </c>
      <c r="Y656" s="220">
        <v>1</v>
      </c>
      <c r="Z656" s="220">
        <v>40</v>
      </c>
      <c r="AA656" s="225">
        <f t="shared" si="11"/>
        <v>40</v>
      </c>
      <c r="AB656" s="231" t="s">
        <v>20</v>
      </c>
      <c r="AC656" s="231" t="s">
        <v>3947</v>
      </c>
    </row>
    <row r="657" spans="1:29" ht="24" x14ac:dyDescent="0.25">
      <c r="A657" s="231">
        <v>654</v>
      </c>
      <c r="B657" s="279" t="s">
        <v>5150</v>
      </c>
      <c r="C657" s="280" t="s">
        <v>5151</v>
      </c>
      <c r="D657" s="273"/>
      <c r="E657" s="231"/>
      <c r="F657" s="231"/>
      <c r="G657" s="231"/>
      <c r="H657" s="231"/>
      <c r="I657" s="231"/>
      <c r="J657" s="231"/>
      <c r="K657" s="220"/>
      <c r="L657" s="220"/>
      <c r="M657" s="231"/>
      <c r="N657" s="231"/>
      <c r="O657" s="231"/>
      <c r="P657" s="231"/>
      <c r="Q657" s="220"/>
      <c r="R657" s="231"/>
      <c r="S657" s="231"/>
      <c r="T657" s="231"/>
      <c r="U657" s="231"/>
      <c r="V657" s="220"/>
      <c r="W657" s="231"/>
      <c r="X657" s="231" t="s">
        <v>60</v>
      </c>
      <c r="Y657" s="220">
        <v>1</v>
      </c>
      <c r="Z657" s="220">
        <v>40</v>
      </c>
      <c r="AA657" s="225">
        <f t="shared" si="11"/>
        <v>40</v>
      </c>
      <c r="AB657" s="231" t="s">
        <v>20</v>
      </c>
      <c r="AC657" s="231" t="s">
        <v>3947</v>
      </c>
    </row>
    <row r="658" spans="1:29" ht="24" x14ac:dyDescent="0.25">
      <c r="A658" s="231">
        <v>655</v>
      </c>
      <c r="B658" s="279" t="s">
        <v>5152</v>
      </c>
      <c r="C658" s="280" t="s">
        <v>5153</v>
      </c>
      <c r="D658" s="273"/>
      <c r="E658" s="231"/>
      <c r="F658" s="231"/>
      <c r="G658" s="231"/>
      <c r="H658" s="231"/>
      <c r="I658" s="231"/>
      <c r="J658" s="231"/>
      <c r="K658" s="220"/>
      <c r="L658" s="220"/>
      <c r="M658" s="231"/>
      <c r="N658" s="231"/>
      <c r="O658" s="231"/>
      <c r="P658" s="231"/>
      <c r="Q658" s="220"/>
      <c r="R658" s="231"/>
      <c r="S658" s="231"/>
      <c r="T658" s="231"/>
      <c r="U658" s="231"/>
      <c r="V658" s="220"/>
      <c r="W658" s="231"/>
      <c r="X658" s="231" t="s">
        <v>60</v>
      </c>
      <c r="Y658" s="220">
        <v>1</v>
      </c>
      <c r="Z658" s="220">
        <v>40</v>
      </c>
      <c r="AA658" s="225">
        <f t="shared" si="11"/>
        <v>40</v>
      </c>
      <c r="AB658" s="231" t="s">
        <v>20</v>
      </c>
      <c r="AC658" s="231" t="s">
        <v>3947</v>
      </c>
    </row>
    <row r="659" spans="1:29" ht="36" x14ac:dyDescent="0.25">
      <c r="A659" s="231">
        <v>656</v>
      </c>
      <c r="B659" s="279" t="s">
        <v>5154</v>
      </c>
      <c r="C659" s="280" t="s">
        <v>5155</v>
      </c>
      <c r="D659" s="273"/>
      <c r="E659" s="231"/>
      <c r="F659" s="231"/>
      <c r="G659" s="231"/>
      <c r="H659" s="231"/>
      <c r="I659" s="231"/>
      <c r="J659" s="231"/>
      <c r="K659" s="220"/>
      <c r="L659" s="220"/>
      <c r="M659" s="231"/>
      <c r="N659" s="231"/>
      <c r="O659" s="231"/>
      <c r="P659" s="231"/>
      <c r="Q659" s="220"/>
      <c r="R659" s="231"/>
      <c r="S659" s="231"/>
      <c r="T659" s="231"/>
      <c r="U659" s="231"/>
      <c r="V659" s="220"/>
      <c r="W659" s="231"/>
      <c r="X659" s="231" t="s">
        <v>60</v>
      </c>
      <c r="Y659" s="220">
        <v>1</v>
      </c>
      <c r="Z659" s="220">
        <v>40</v>
      </c>
      <c r="AA659" s="225">
        <f t="shared" si="11"/>
        <v>40</v>
      </c>
      <c r="AB659" s="231" t="s">
        <v>20</v>
      </c>
      <c r="AC659" s="231" t="s">
        <v>3947</v>
      </c>
    </row>
    <row r="660" spans="1:29" ht="24" x14ac:dyDescent="0.25">
      <c r="A660" s="231">
        <v>657</v>
      </c>
      <c r="B660" s="279" t="s">
        <v>5156</v>
      </c>
      <c r="C660" s="280" t="s">
        <v>5157</v>
      </c>
      <c r="D660" s="273"/>
      <c r="E660" s="231"/>
      <c r="F660" s="231"/>
      <c r="G660" s="231"/>
      <c r="H660" s="231"/>
      <c r="I660" s="231"/>
      <c r="J660" s="231"/>
      <c r="K660" s="220"/>
      <c r="L660" s="220"/>
      <c r="M660" s="231"/>
      <c r="N660" s="231"/>
      <c r="O660" s="231"/>
      <c r="P660" s="231"/>
      <c r="Q660" s="220"/>
      <c r="R660" s="231"/>
      <c r="S660" s="231"/>
      <c r="T660" s="231"/>
      <c r="U660" s="231"/>
      <c r="V660" s="220"/>
      <c r="W660" s="231"/>
      <c r="X660" s="231" t="s">
        <v>60</v>
      </c>
      <c r="Y660" s="220">
        <v>1</v>
      </c>
      <c r="Z660" s="220">
        <v>40</v>
      </c>
      <c r="AA660" s="225">
        <f t="shared" si="11"/>
        <v>40</v>
      </c>
      <c r="AB660" s="231" t="s">
        <v>20</v>
      </c>
      <c r="AC660" s="231" t="s">
        <v>3947</v>
      </c>
    </row>
    <row r="661" spans="1:29" ht="36" x14ac:dyDescent="0.25">
      <c r="A661" s="231">
        <v>658</v>
      </c>
      <c r="B661" s="279" t="s">
        <v>5158</v>
      </c>
      <c r="C661" s="280" t="s">
        <v>5159</v>
      </c>
      <c r="D661" s="273"/>
      <c r="E661" s="231"/>
      <c r="F661" s="231"/>
      <c r="G661" s="231"/>
      <c r="H661" s="231"/>
      <c r="I661" s="231"/>
      <c r="J661" s="231"/>
      <c r="K661" s="220"/>
      <c r="L661" s="220"/>
      <c r="M661" s="231"/>
      <c r="N661" s="231"/>
      <c r="O661" s="231"/>
      <c r="P661" s="231"/>
      <c r="Q661" s="220"/>
      <c r="R661" s="231"/>
      <c r="S661" s="231"/>
      <c r="T661" s="231"/>
      <c r="U661" s="231"/>
      <c r="V661" s="220"/>
      <c r="W661" s="231"/>
      <c r="X661" s="231" t="s">
        <v>60</v>
      </c>
      <c r="Y661" s="220">
        <v>1</v>
      </c>
      <c r="Z661" s="220">
        <v>40</v>
      </c>
      <c r="AA661" s="225">
        <f t="shared" si="11"/>
        <v>40</v>
      </c>
      <c r="AB661" s="231" t="s">
        <v>20</v>
      </c>
      <c r="AC661" s="231" t="s">
        <v>3947</v>
      </c>
    </row>
    <row r="662" spans="1:29" ht="24" x14ac:dyDescent="0.25">
      <c r="A662" s="231">
        <v>659</v>
      </c>
      <c r="B662" s="279" t="s">
        <v>5160</v>
      </c>
      <c r="C662" s="280" t="s">
        <v>5161</v>
      </c>
      <c r="D662" s="273"/>
      <c r="E662" s="231"/>
      <c r="F662" s="231"/>
      <c r="G662" s="231"/>
      <c r="H662" s="231"/>
      <c r="I662" s="231"/>
      <c r="J662" s="231"/>
      <c r="K662" s="220"/>
      <c r="L662" s="220"/>
      <c r="M662" s="231"/>
      <c r="N662" s="231"/>
      <c r="O662" s="231"/>
      <c r="P662" s="231"/>
      <c r="Q662" s="220"/>
      <c r="R662" s="231"/>
      <c r="S662" s="231"/>
      <c r="T662" s="231"/>
      <c r="U662" s="231"/>
      <c r="V662" s="220"/>
      <c r="W662" s="231"/>
      <c r="X662" s="231" t="s">
        <v>60</v>
      </c>
      <c r="Y662" s="220">
        <v>1</v>
      </c>
      <c r="Z662" s="220">
        <v>40</v>
      </c>
      <c r="AA662" s="225">
        <f t="shared" si="11"/>
        <v>40</v>
      </c>
      <c r="AB662" s="231" t="s">
        <v>20</v>
      </c>
      <c r="AC662" s="231" t="s">
        <v>3947</v>
      </c>
    </row>
    <row r="663" spans="1:29" ht="24" x14ac:dyDescent="0.25">
      <c r="A663" s="231">
        <v>660</v>
      </c>
      <c r="B663" s="279" t="s">
        <v>5162</v>
      </c>
      <c r="C663" s="280" t="s">
        <v>5163</v>
      </c>
      <c r="D663" s="273"/>
      <c r="E663" s="231"/>
      <c r="F663" s="231"/>
      <c r="G663" s="231"/>
      <c r="H663" s="231"/>
      <c r="I663" s="231"/>
      <c r="J663" s="231"/>
      <c r="K663" s="220"/>
      <c r="L663" s="220"/>
      <c r="M663" s="231"/>
      <c r="N663" s="231"/>
      <c r="O663" s="231"/>
      <c r="P663" s="231"/>
      <c r="Q663" s="220"/>
      <c r="R663" s="231"/>
      <c r="S663" s="231"/>
      <c r="T663" s="231"/>
      <c r="U663" s="231"/>
      <c r="V663" s="220"/>
      <c r="W663" s="231"/>
      <c r="X663" s="231" t="s">
        <v>60</v>
      </c>
      <c r="Y663" s="220">
        <v>1</v>
      </c>
      <c r="Z663" s="220">
        <v>37.5</v>
      </c>
      <c r="AA663" s="225">
        <f t="shared" si="11"/>
        <v>37.5</v>
      </c>
      <c r="AB663" s="231" t="s">
        <v>20</v>
      </c>
      <c r="AC663" s="231" t="s">
        <v>3947</v>
      </c>
    </row>
    <row r="664" spans="1:29" ht="24" x14ac:dyDescent="0.25">
      <c r="A664" s="231">
        <v>661</v>
      </c>
      <c r="B664" s="279" t="s">
        <v>5164</v>
      </c>
      <c r="C664" s="280" t="s">
        <v>5165</v>
      </c>
      <c r="D664" s="273"/>
      <c r="E664" s="231"/>
      <c r="F664" s="231"/>
      <c r="G664" s="231"/>
      <c r="H664" s="231"/>
      <c r="I664" s="231"/>
      <c r="J664" s="231"/>
      <c r="K664" s="220"/>
      <c r="L664" s="220"/>
      <c r="M664" s="231"/>
      <c r="N664" s="231"/>
      <c r="O664" s="231"/>
      <c r="P664" s="231"/>
      <c r="Q664" s="220"/>
      <c r="R664" s="231"/>
      <c r="S664" s="231"/>
      <c r="T664" s="231"/>
      <c r="U664" s="231"/>
      <c r="V664" s="220"/>
      <c r="W664" s="231"/>
      <c r="X664" s="231" t="s">
        <v>60</v>
      </c>
      <c r="Y664" s="220">
        <v>1</v>
      </c>
      <c r="Z664" s="220">
        <v>37.5</v>
      </c>
      <c r="AA664" s="225">
        <f t="shared" si="11"/>
        <v>37.5</v>
      </c>
      <c r="AB664" s="231" t="s">
        <v>20</v>
      </c>
      <c r="AC664" s="231" t="s">
        <v>3947</v>
      </c>
    </row>
    <row r="665" spans="1:29" ht="24" x14ac:dyDescent="0.25">
      <c r="A665" s="231">
        <v>662</v>
      </c>
      <c r="B665" s="279" t="s">
        <v>5166</v>
      </c>
      <c r="C665" s="280" t="s">
        <v>5167</v>
      </c>
      <c r="D665" s="273"/>
      <c r="E665" s="231"/>
      <c r="F665" s="231"/>
      <c r="G665" s="231"/>
      <c r="H665" s="231"/>
      <c r="I665" s="231"/>
      <c r="J665" s="231"/>
      <c r="K665" s="220"/>
      <c r="L665" s="220"/>
      <c r="M665" s="231"/>
      <c r="N665" s="231"/>
      <c r="O665" s="231"/>
      <c r="P665" s="231"/>
      <c r="Q665" s="220"/>
      <c r="R665" s="231"/>
      <c r="S665" s="231"/>
      <c r="T665" s="231"/>
      <c r="U665" s="231"/>
      <c r="V665" s="220"/>
      <c r="W665" s="231"/>
      <c r="X665" s="231" t="s">
        <v>60</v>
      </c>
      <c r="Y665" s="220">
        <v>1</v>
      </c>
      <c r="Z665" s="220">
        <v>37.5</v>
      </c>
      <c r="AA665" s="225">
        <f t="shared" si="11"/>
        <v>37.5</v>
      </c>
      <c r="AB665" s="231" t="s">
        <v>20</v>
      </c>
      <c r="AC665" s="231" t="s">
        <v>3947</v>
      </c>
    </row>
    <row r="666" spans="1:29" ht="24" x14ac:dyDescent="0.25">
      <c r="A666" s="231">
        <v>663</v>
      </c>
      <c r="B666" s="279" t="s">
        <v>5168</v>
      </c>
      <c r="C666" s="280" t="s">
        <v>5169</v>
      </c>
      <c r="D666" s="273"/>
      <c r="E666" s="231"/>
      <c r="F666" s="231"/>
      <c r="G666" s="231"/>
      <c r="H666" s="231"/>
      <c r="I666" s="231"/>
      <c r="J666" s="231"/>
      <c r="K666" s="220"/>
      <c r="L666" s="220"/>
      <c r="M666" s="231"/>
      <c r="N666" s="231"/>
      <c r="O666" s="231"/>
      <c r="P666" s="231"/>
      <c r="Q666" s="220"/>
      <c r="R666" s="231"/>
      <c r="S666" s="231"/>
      <c r="T666" s="231"/>
      <c r="U666" s="231"/>
      <c r="V666" s="220"/>
      <c r="W666" s="231"/>
      <c r="X666" s="231" t="s">
        <v>60</v>
      </c>
      <c r="Y666" s="220">
        <v>1</v>
      </c>
      <c r="Z666" s="220">
        <v>37.5</v>
      </c>
      <c r="AA666" s="225">
        <f t="shared" si="11"/>
        <v>37.5</v>
      </c>
      <c r="AB666" s="231" t="s">
        <v>20</v>
      </c>
      <c r="AC666" s="231" t="s">
        <v>3947</v>
      </c>
    </row>
    <row r="667" spans="1:29" ht="24" x14ac:dyDescent="0.25">
      <c r="A667" s="231">
        <v>664</v>
      </c>
      <c r="B667" s="279" t="s">
        <v>5170</v>
      </c>
      <c r="C667" s="280" t="s">
        <v>5171</v>
      </c>
      <c r="D667" s="273"/>
      <c r="E667" s="231"/>
      <c r="F667" s="231"/>
      <c r="G667" s="231"/>
      <c r="H667" s="231"/>
      <c r="I667" s="231"/>
      <c r="J667" s="231"/>
      <c r="K667" s="220"/>
      <c r="L667" s="220"/>
      <c r="M667" s="231"/>
      <c r="N667" s="231"/>
      <c r="O667" s="231"/>
      <c r="P667" s="231"/>
      <c r="Q667" s="220"/>
      <c r="R667" s="231"/>
      <c r="S667" s="231"/>
      <c r="T667" s="231"/>
      <c r="U667" s="231"/>
      <c r="V667" s="220"/>
      <c r="W667" s="231"/>
      <c r="X667" s="231" t="s">
        <v>60</v>
      </c>
      <c r="Y667" s="220">
        <v>1</v>
      </c>
      <c r="Z667" s="220">
        <v>37.5</v>
      </c>
      <c r="AA667" s="225">
        <f t="shared" si="11"/>
        <v>37.5</v>
      </c>
      <c r="AB667" s="231" t="s">
        <v>20</v>
      </c>
      <c r="AC667" s="231" t="s">
        <v>3947</v>
      </c>
    </row>
    <row r="668" spans="1:29" ht="24" x14ac:dyDescent="0.25">
      <c r="A668" s="231">
        <v>665</v>
      </c>
      <c r="B668" s="279" t="s">
        <v>5172</v>
      </c>
      <c r="C668" s="280" t="s">
        <v>5173</v>
      </c>
      <c r="D668" s="273"/>
      <c r="E668" s="231"/>
      <c r="F668" s="231"/>
      <c r="G668" s="231"/>
      <c r="H668" s="231"/>
      <c r="I668" s="231"/>
      <c r="J668" s="231"/>
      <c r="K668" s="220"/>
      <c r="L668" s="220"/>
      <c r="M668" s="231"/>
      <c r="N668" s="231"/>
      <c r="O668" s="231"/>
      <c r="P668" s="231"/>
      <c r="Q668" s="220"/>
      <c r="R668" s="231"/>
      <c r="S668" s="231"/>
      <c r="T668" s="231"/>
      <c r="U668" s="231"/>
      <c r="V668" s="220"/>
      <c r="W668" s="231"/>
      <c r="X668" s="231" t="s">
        <v>60</v>
      </c>
      <c r="Y668" s="220">
        <v>1</v>
      </c>
      <c r="Z668" s="220">
        <v>37.5</v>
      </c>
      <c r="AA668" s="225">
        <f t="shared" si="11"/>
        <v>37.5</v>
      </c>
      <c r="AB668" s="231" t="s">
        <v>20</v>
      </c>
      <c r="AC668" s="231" t="s">
        <v>3947</v>
      </c>
    </row>
    <row r="669" spans="1:29" ht="24" x14ac:dyDescent="0.25">
      <c r="A669" s="231">
        <v>666</v>
      </c>
      <c r="B669" s="279" t="s">
        <v>5174</v>
      </c>
      <c r="C669" s="280" t="s">
        <v>5175</v>
      </c>
      <c r="D669" s="273"/>
      <c r="E669" s="231"/>
      <c r="F669" s="231"/>
      <c r="G669" s="231"/>
      <c r="H669" s="231"/>
      <c r="I669" s="231"/>
      <c r="J669" s="231"/>
      <c r="K669" s="220"/>
      <c r="L669" s="220"/>
      <c r="M669" s="231"/>
      <c r="N669" s="231"/>
      <c r="O669" s="231"/>
      <c r="P669" s="231"/>
      <c r="Q669" s="220"/>
      <c r="R669" s="231"/>
      <c r="S669" s="231"/>
      <c r="T669" s="231"/>
      <c r="U669" s="231"/>
      <c r="V669" s="220"/>
      <c r="W669" s="231"/>
      <c r="X669" s="231" t="s">
        <v>60</v>
      </c>
      <c r="Y669" s="220">
        <v>1</v>
      </c>
      <c r="Z669" s="220">
        <v>37.5</v>
      </c>
      <c r="AA669" s="225">
        <f t="shared" si="11"/>
        <v>37.5</v>
      </c>
      <c r="AB669" s="231" t="s">
        <v>20</v>
      </c>
      <c r="AC669" s="231" t="s">
        <v>3947</v>
      </c>
    </row>
    <row r="670" spans="1:29" ht="24" x14ac:dyDescent="0.25">
      <c r="A670" s="231">
        <v>667</v>
      </c>
      <c r="B670" s="279" t="s">
        <v>5176</v>
      </c>
      <c r="C670" s="280" t="s">
        <v>5177</v>
      </c>
      <c r="D670" s="273"/>
      <c r="E670" s="231"/>
      <c r="F670" s="231"/>
      <c r="G670" s="231"/>
      <c r="H670" s="231"/>
      <c r="I670" s="231"/>
      <c r="J670" s="231"/>
      <c r="K670" s="220"/>
      <c r="L670" s="220"/>
      <c r="M670" s="231"/>
      <c r="N670" s="231"/>
      <c r="O670" s="231"/>
      <c r="P670" s="231"/>
      <c r="Q670" s="220"/>
      <c r="R670" s="231"/>
      <c r="S670" s="231"/>
      <c r="T670" s="231"/>
      <c r="U670" s="231"/>
      <c r="V670" s="220"/>
      <c r="W670" s="231"/>
      <c r="X670" s="231" t="s">
        <v>60</v>
      </c>
      <c r="Y670" s="220">
        <v>1</v>
      </c>
      <c r="Z670" s="220">
        <v>37.5</v>
      </c>
      <c r="AA670" s="225">
        <f t="shared" si="11"/>
        <v>37.5</v>
      </c>
      <c r="AB670" s="231" t="s">
        <v>20</v>
      </c>
      <c r="AC670" s="231" t="s">
        <v>3947</v>
      </c>
    </row>
    <row r="671" spans="1:29" ht="24" x14ac:dyDescent="0.25">
      <c r="A671" s="231">
        <v>668</v>
      </c>
      <c r="B671" s="279" t="s">
        <v>5178</v>
      </c>
      <c r="C671" s="280" t="s">
        <v>5179</v>
      </c>
      <c r="D671" s="273"/>
      <c r="E671" s="231"/>
      <c r="F671" s="231"/>
      <c r="G671" s="231"/>
      <c r="H671" s="231"/>
      <c r="I671" s="231"/>
      <c r="J671" s="231"/>
      <c r="K671" s="220"/>
      <c r="L671" s="220"/>
      <c r="M671" s="231"/>
      <c r="N671" s="231"/>
      <c r="O671" s="231"/>
      <c r="P671" s="231"/>
      <c r="Q671" s="220"/>
      <c r="R671" s="231"/>
      <c r="S671" s="231"/>
      <c r="T671" s="231"/>
      <c r="U671" s="231"/>
      <c r="V671" s="220"/>
      <c r="W671" s="231"/>
      <c r="X671" s="231" t="s">
        <v>60</v>
      </c>
      <c r="Y671" s="220">
        <v>1</v>
      </c>
      <c r="Z671" s="220">
        <v>37.5</v>
      </c>
      <c r="AA671" s="225">
        <f t="shared" si="11"/>
        <v>37.5</v>
      </c>
      <c r="AB671" s="231" t="s">
        <v>20</v>
      </c>
      <c r="AC671" s="231" t="s">
        <v>3947</v>
      </c>
    </row>
    <row r="672" spans="1:29" ht="36" x14ac:dyDescent="0.25">
      <c r="A672" s="231">
        <v>669</v>
      </c>
      <c r="B672" s="279" t="s">
        <v>5180</v>
      </c>
      <c r="C672" s="280" t="s">
        <v>5181</v>
      </c>
      <c r="D672" s="273"/>
      <c r="E672" s="231"/>
      <c r="F672" s="231"/>
      <c r="G672" s="231"/>
      <c r="H672" s="231"/>
      <c r="I672" s="231"/>
      <c r="J672" s="231"/>
      <c r="K672" s="220"/>
      <c r="L672" s="220"/>
      <c r="M672" s="231"/>
      <c r="N672" s="231"/>
      <c r="O672" s="231"/>
      <c r="P672" s="231"/>
      <c r="Q672" s="220"/>
      <c r="R672" s="231"/>
      <c r="S672" s="231"/>
      <c r="T672" s="231"/>
      <c r="U672" s="231"/>
      <c r="V672" s="220"/>
      <c r="W672" s="231"/>
      <c r="X672" s="231" t="s">
        <v>60</v>
      </c>
      <c r="Y672" s="220">
        <v>1</v>
      </c>
      <c r="Z672" s="220">
        <v>37.5</v>
      </c>
      <c r="AA672" s="225">
        <f t="shared" si="11"/>
        <v>37.5</v>
      </c>
      <c r="AB672" s="231" t="s">
        <v>20</v>
      </c>
      <c r="AC672" s="231" t="s">
        <v>3947</v>
      </c>
    </row>
    <row r="673" spans="1:29" ht="24" x14ac:dyDescent="0.25">
      <c r="A673" s="231">
        <v>670</v>
      </c>
      <c r="B673" s="279" t="s">
        <v>5182</v>
      </c>
      <c r="C673" s="280" t="s">
        <v>5183</v>
      </c>
      <c r="D673" s="273"/>
      <c r="E673" s="231"/>
      <c r="F673" s="231"/>
      <c r="G673" s="231"/>
      <c r="H673" s="231"/>
      <c r="I673" s="231"/>
      <c r="J673" s="231"/>
      <c r="K673" s="220"/>
      <c r="L673" s="220"/>
      <c r="M673" s="231"/>
      <c r="N673" s="231"/>
      <c r="O673" s="231"/>
      <c r="P673" s="231"/>
      <c r="Q673" s="220"/>
      <c r="R673" s="231"/>
      <c r="S673" s="231"/>
      <c r="T673" s="231"/>
      <c r="U673" s="231"/>
      <c r="V673" s="220"/>
      <c r="W673" s="231"/>
      <c r="X673" s="231" t="s">
        <v>60</v>
      </c>
      <c r="Y673" s="220">
        <v>1</v>
      </c>
      <c r="Z673" s="220">
        <v>37.5</v>
      </c>
      <c r="AA673" s="225">
        <f t="shared" si="11"/>
        <v>37.5</v>
      </c>
      <c r="AB673" s="231" t="s">
        <v>20</v>
      </c>
      <c r="AC673" s="231" t="s">
        <v>3947</v>
      </c>
    </row>
    <row r="674" spans="1:29" ht="36" x14ac:dyDescent="0.25">
      <c r="A674" s="231">
        <v>671</v>
      </c>
      <c r="B674" s="279" t="s">
        <v>5184</v>
      </c>
      <c r="C674" s="280" t="s">
        <v>5185</v>
      </c>
      <c r="D674" s="273"/>
      <c r="E674" s="231"/>
      <c r="F674" s="231"/>
      <c r="G674" s="231"/>
      <c r="H674" s="231"/>
      <c r="I674" s="231"/>
      <c r="J674" s="231"/>
      <c r="K674" s="220"/>
      <c r="L674" s="220"/>
      <c r="M674" s="231"/>
      <c r="N674" s="231"/>
      <c r="O674" s="231"/>
      <c r="P674" s="231"/>
      <c r="Q674" s="220"/>
      <c r="R674" s="231"/>
      <c r="S674" s="231"/>
      <c r="T674" s="231"/>
      <c r="U674" s="231"/>
      <c r="V674" s="220"/>
      <c r="W674" s="231"/>
      <c r="X674" s="231" t="s">
        <v>60</v>
      </c>
      <c r="Y674" s="220">
        <v>1</v>
      </c>
      <c r="Z674" s="220">
        <v>37.5</v>
      </c>
      <c r="AA674" s="225">
        <f t="shared" si="11"/>
        <v>37.5</v>
      </c>
      <c r="AB674" s="231" t="s">
        <v>20</v>
      </c>
      <c r="AC674" s="231" t="s">
        <v>3947</v>
      </c>
    </row>
    <row r="675" spans="1:29" ht="24" x14ac:dyDescent="0.25">
      <c r="A675" s="231">
        <v>672</v>
      </c>
      <c r="B675" s="279" t="s">
        <v>5186</v>
      </c>
      <c r="C675" s="280" t="s">
        <v>5187</v>
      </c>
      <c r="D675" s="273"/>
      <c r="E675" s="231"/>
      <c r="F675" s="231"/>
      <c r="G675" s="231"/>
      <c r="H675" s="231"/>
      <c r="I675" s="231"/>
      <c r="J675" s="231"/>
      <c r="K675" s="220"/>
      <c r="L675" s="220"/>
      <c r="M675" s="231"/>
      <c r="N675" s="231"/>
      <c r="O675" s="231"/>
      <c r="P675" s="231"/>
      <c r="Q675" s="220"/>
      <c r="R675" s="231"/>
      <c r="S675" s="231"/>
      <c r="T675" s="231"/>
      <c r="U675" s="231"/>
      <c r="V675" s="220"/>
      <c r="W675" s="231"/>
      <c r="X675" s="231" t="s">
        <v>60</v>
      </c>
      <c r="Y675" s="220">
        <v>1</v>
      </c>
      <c r="Z675" s="220">
        <v>37.5</v>
      </c>
      <c r="AA675" s="225">
        <f t="shared" si="11"/>
        <v>37.5</v>
      </c>
      <c r="AB675" s="231" t="s">
        <v>20</v>
      </c>
      <c r="AC675" s="231" t="s">
        <v>3947</v>
      </c>
    </row>
    <row r="676" spans="1:29" ht="24" x14ac:dyDescent="0.25">
      <c r="A676" s="231">
        <v>673</v>
      </c>
      <c r="B676" s="279" t="s">
        <v>5188</v>
      </c>
      <c r="C676" s="280" t="s">
        <v>5189</v>
      </c>
      <c r="D676" s="273"/>
      <c r="E676" s="231"/>
      <c r="F676" s="231"/>
      <c r="G676" s="231"/>
      <c r="H676" s="231"/>
      <c r="I676" s="231"/>
      <c r="J676" s="231"/>
      <c r="K676" s="220"/>
      <c r="L676" s="220"/>
      <c r="M676" s="231"/>
      <c r="N676" s="231"/>
      <c r="O676" s="231"/>
      <c r="P676" s="231"/>
      <c r="Q676" s="220"/>
      <c r="R676" s="231"/>
      <c r="S676" s="231"/>
      <c r="T676" s="231"/>
      <c r="U676" s="231"/>
      <c r="V676" s="220"/>
      <c r="W676" s="231"/>
      <c r="X676" s="231" t="s">
        <v>60</v>
      </c>
      <c r="Y676" s="220">
        <v>1</v>
      </c>
      <c r="Z676" s="220">
        <v>37.5</v>
      </c>
      <c r="AA676" s="225">
        <f t="shared" si="11"/>
        <v>37.5</v>
      </c>
      <c r="AB676" s="231" t="s">
        <v>20</v>
      </c>
      <c r="AC676" s="231" t="s">
        <v>3947</v>
      </c>
    </row>
    <row r="677" spans="1:29" ht="24" x14ac:dyDescent="0.25">
      <c r="A677" s="231">
        <v>674</v>
      </c>
      <c r="B677" s="279" t="s">
        <v>5190</v>
      </c>
      <c r="C677" s="280" t="s">
        <v>5191</v>
      </c>
      <c r="D677" s="273"/>
      <c r="E677" s="231"/>
      <c r="F677" s="231"/>
      <c r="G677" s="231"/>
      <c r="H677" s="231"/>
      <c r="I677" s="231"/>
      <c r="J677" s="231"/>
      <c r="K677" s="220"/>
      <c r="L677" s="220"/>
      <c r="M677" s="231"/>
      <c r="N677" s="231"/>
      <c r="O677" s="231"/>
      <c r="P677" s="231"/>
      <c r="Q677" s="220"/>
      <c r="R677" s="231"/>
      <c r="S677" s="231"/>
      <c r="T677" s="231"/>
      <c r="U677" s="231"/>
      <c r="V677" s="220"/>
      <c r="W677" s="231"/>
      <c r="X677" s="231" t="s">
        <v>60</v>
      </c>
      <c r="Y677" s="220">
        <v>1</v>
      </c>
      <c r="Z677" s="220">
        <v>37.5</v>
      </c>
      <c r="AA677" s="225">
        <f t="shared" si="11"/>
        <v>37.5</v>
      </c>
      <c r="AB677" s="231" t="s">
        <v>20</v>
      </c>
      <c r="AC677" s="231" t="s">
        <v>3947</v>
      </c>
    </row>
    <row r="678" spans="1:29" ht="36" x14ac:dyDescent="0.25">
      <c r="A678" s="231">
        <v>675</v>
      </c>
      <c r="B678" s="279" t="s">
        <v>5192</v>
      </c>
      <c r="C678" s="280" t="s">
        <v>5193</v>
      </c>
      <c r="D678" s="273"/>
      <c r="E678" s="231"/>
      <c r="F678" s="231"/>
      <c r="G678" s="231"/>
      <c r="H678" s="231"/>
      <c r="I678" s="231"/>
      <c r="J678" s="231"/>
      <c r="K678" s="220"/>
      <c r="L678" s="220"/>
      <c r="M678" s="231"/>
      <c r="N678" s="231"/>
      <c r="O678" s="231"/>
      <c r="P678" s="231"/>
      <c r="Q678" s="220"/>
      <c r="R678" s="231"/>
      <c r="S678" s="231"/>
      <c r="T678" s="231"/>
      <c r="U678" s="231"/>
      <c r="V678" s="220"/>
      <c r="W678" s="231"/>
      <c r="X678" s="231" t="s">
        <v>60</v>
      </c>
      <c r="Y678" s="220">
        <v>1</v>
      </c>
      <c r="Z678" s="220">
        <v>37.5</v>
      </c>
      <c r="AA678" s="225">
        <f t="shared" si="11"/>
        <v>37.5</v>
      </c>
      <c r="AB678" s="231" t="s">
        <v>20</v>
      </c>
      <c r="AC678" s="231" t="s">
        <v>3947</v>
      </c>
    </row>
    <row r="679" spans="1:29" ht="36" x14ac:dyDescent="0.25">
      <c r="A679" s="231">
        <v>676</v>
      </c>
      <c r="B679" s="279" t="s">
        <v>5194</v>
      </c>
      <c r="C679" s="280" t="s">
        <v>5195</v>
      </c>
      <c r="D679" s="273"/>
      <c r="E679" s="231"/>
      <c r="F679" s="231"/>
      <c r="G679" s="231"/>
      <c r="H679" s="231"/>
      <c r="I679" s="231"/>
      <c r="J679" s="231"/>
      <c r="K679" s="220"/>
      <c r="L679" s="220"/>
      <c r="M679" s="231"/>
      <c r="N679" s="231"/>
      <c r="O679" s="231"/>
      <c r="P679" s="231"/>
      <c r="Q679" s="220"/>
      <c r="R679" s="231"/>
      <c r="S679" s="231"/>
      <c r="T679" s="231"/>
      <c r="U679" s="231"/>
      <c r="V679" s="220"/>
      <c r="W679" s="231"/>
      <c r="X679" s="231" t="s">
        <v>60</v>
      </c>
      <c r="Y679" s="220">
        <v>1</v>
      </c>
      <c r="Z679" s="220">
        <v>35</v>
      </c>
      <c r="AA679" s="225">
        <f t="shared" si="11"/>
        <v>35</v>
      </c>
      <c r="AB679" s="231" t="s">
        <v>20</v>
      </c>
      <c r="AC679" s="231" t="s">
        <v>3947</v>
      </c>
    </row>
    <row r="680" spans="1:29" ht="24" x14ac:dyDescent="0.25">
      <c r="A680" s="231">
        <v>677</v>
      </c>
      <c r="B680" s="279" t="s">
        <v>5196</v>
      </c>
      <c r="C680" s="280" t="s">
        <v>5197</v>
      </c>
      <c r="D680" s="273"/>
      <c r="E680" s="231"/>
      <c r="F680" s="231"/>
      <c r="G680" s="231"/>
      <c r="H680" s="231"/>
      <c r="I680" s="231"/>
      <c r="J680" s="231"/>
      <c r="K680" s="220"/>
      <c r="L680" s="220"/>
      <c r="M680" s="231"/>
      <c r="N680" s="231"/>
      <c r="O680" s="231"/>
      <c r="P680" s="231"/>
      <c r="Q680" s="220"/>
      <c r="R680" s="231"/>
      <c r="S680" s="231"/>
      <c r="T680" s="231"/>
      <c r="U680" s="231"/>
      <c r="V680" s="220"/>
      <c r="W680" s="231"/>
      <c r="X680" s="231" t="s">
        <v>60</v>
      </c>
      <c r="Y680" s="220">
        <v>1</v>
      </c>
      <c r="Z680" s="220">
        <v>62.5</v>
      </c>
      <c r="AA680" s="225">
        <f t="shared" si="11"/>
        <v>62.5</v>
      </c>
      <c r="AB680" s="231" t="s">
        <v>20</v>
      </c>
      <c r="AC680" s="231" t="s">
        <v>3947</v>
      </c>
    </row>
    <row r="681" spans="1:29" ht="24" x14ac:dyDescent="0.25">
      <c r="A681" s="231">
        <v>678</v>
      </c>
      <c r="B681" s="279" t="s">
        <v>5198</v>
      </c>
      <c r="C681" s="280" t="s">
        <v>5199</v>
      </c>
      <c r="D681" s="273"/>
      <c r="E681" s="231"/>
      <c r="F681" s="231"/>
      <c r="G681" s="231"/>
      <c r="H681" s="231"/>
      <c r="I681" s="231"/>
      <c r="J681" s="231"/>
      <c r="K681" s="220"/>
      <c r="L681" s="220"/>
      <c r="M681" s="231"/>
      <c r="N681" s="231"/>
      <c r="O681" s="231"/>
      <c r="P681" s="231"/>
      <c r="Q681" s="220"/>
      <c r="R681" s="231"/>
      <c r="S681" s="231"/>
      <c r="T681" s="231"/>
      <c r="U681" s="231"/>
      <c r="V681" s="220"/>
      <c r="W681" s="231"/>
      <c r="X681" s="231" t="s">
        <v>60</v>
      </c>
      <c r="Y681" s="220">
        <v>1</v>
      </c>
      <c r="Z681" s="220">
        <v>30</v>
      </c>
      <c r="AA681" s="225">
        <f t="shared" si="11"/>
        <v>30</v>
      </c>
      <c r="AB681" s="231" t="s">
        <v>20</v>
      </c>
      <c r="AC681" s="231" t="s">
        <v>3947</v>
      </c>
    </row>
    <row r="682" spans="1:29" ht="36" x14ac:dyDescent="0.25">
      <c r="A682" s="231">
        <v>679</v>
      </c>
      <c r="B682" s="279" t="s">
        <v>5200</v>
      </c>
      <c r="C682" s="280" t="s">
        <v>5201</v>
      </c>
      <c r="D682" s="273"/>
      <c r="E682" s="231"/>
      <c r="F682" s="231"/>
      <c r="G682" s="231"/>
      <c r="H682" s="231"/>
      <c r="I682" s="231"/>
      <c r="J682" s="231"/>
      <c r="K682" s="220"/>
      <c r="L682" s="220"/>
      <c r="M682" s="231"/>
      <c r="N682" s="231"/>
      <c r="O682" s="231"/>
      <c r="P682" s="231"/>
      <c r="Q682" s="220"/>
      <c r="R682" s="231"/>
      <c r="S682" s="231"/>
      <c r="T682" s="231"/>
      <c r="U682" s="231"/>
      <c r="V682" s="220"/>
      <c r="W682" s="231"/>
      <c r="X682" s="231" t="s">
        <v>60</v>
      </c>
      <c r="Y682" s="220">
        <v>1</v>
      </c>
      <c r="Z682" s="220">
        <v>40</v>
      </c>
      <c r="AA682" s="225">
        <f t="shared" si="11"/>
        <v>40</v>
      </c>
      <c r="AB682" s="231" t="s">
        <v>20</v>
      </c>
      <c r="AC682" s="231" t="s">
        <v>3947</v>
      </c>
    </row>
    <row r="683" spans="1:29" x14ac:dyDescent="0.25">
      <c r="A683" s="231">
        <v>680</v>
      </c>
      <c r="B683" s="279" t="s">
        <v>5202</v>
      </c>
      <c r="C683" s="280" t="s">
        <v>5203</v>
      </c>
      <c r="D683" s="273"/>
      <c r="E683" s="231"/>
      <c r="F683" s="231"/>
      <c r="G683" s="231"/>
      <c r="H683" s="231"/>
      <c r="I683" s="231"/>
      <c r="J683" s="231"/>
      <c r="K683" s="220"/>
      <c r="L683" s="220"/>
      <c r="M683" s="231"/>
      <c r="N683" s="231"/>
      <c r="O683" s="231"/>
      <c r="P683" s="231"/>
      <c r="Q683" s="220"/>
      <c r="R683" s="231"/>
      <c r="S683" s="231"/>
      <c r="T683" s="231"/>
      <c r="U683" s="231"/>
      <c r="V683" s="220"/>
      <c r="W683" s="231"/>
      <c r="X683" s="231" t="s">
        <v>60</v>
      </c>
      <c r="Y683" s="220">
        <v>1</v>
      </c>
      <c r="Z683" s="220">
        <v>45</v>
      </c>
      <c r="AA683" s="225">
        <f t="shared" si="11"/>
        <v>45</v>
      </c>
      <c r="AB683" s="231" t="s">
        <v>20</v>
      </c>
      <c r="AC683" s="231" t="s">
        <v>3947</v>
      </c>
    </row>
    <row r="684" spans="1:29" ht="24" x14ac:dyDescent="0.25">
      <c r="A684" s="231">
        <v>681</v>
      </c>
      <c r="B684" s="279" t="s">
        <v>5204</v>
      </c>
      <c r="C684" s="280" t="s">
        <v>5205</v>
      </c>
      <c r="D684" s="273"/>
      <c r="E684" s="231"/>
      <c r="F684" s="231"/>
      <c r="G684" s="231"/>
      <c r="H684" s="231"/>
      <c r="I684" s="231"/>
      <c r="J684" s="231"/>
      <c r="K684" s="220"/>
      <c r="L684" s="220"/>
      <c r="M684" s="231"/>
      <c r="N684" s="231"/>
      <c r="O684" s="231"/>
      <c r="P684" s="231"/>
      <c r="Q684" s="220"/>
      <c r="R684" s="231"/>
      <c r="S684" s="231"/>
      <c r="T684" s="231"/>
      <c r="U684" s="231"/>
      <c r="V684" s="220"/>
      <c r="W684" s="231"/>
      <c r="X684" s="231" t="s">
        <v>60</v>
      </c>
      <c r="Y684" s="220">
        <v>1</v>
      </c>
      <c r="Z684" s="220">
        <v>50</v>
      </c>
      <c r="AA684" s="225">
        <f t="shared" si="11"/>
        <v>50</v>
      </c>
      <c r="AB684" s="231" t="s">
        <v>20</v>
      </c>
      <c r="AC684" s="231" t="s">
        <v>3947</v>
      </c>
    </row>
    <row r="685" spans="1:29" ht="24" x14ac:dyDescent="0.25">
      <c r="A685" s="231">
        <v>682</v>
      </c>
      <c r="B685" s="279" t="s">
        <v>5206</v>
      </c>
      <c r="C685" s="280" t="s">
        <v>5207</v>
      </c>
      <c r="D685" s="273"/>
      <c r="E685" s="231"/>
      <c r="F685" s="231"/>
      <c r="G685" s="231"/>
      <c r="H685" s="231"/>
      <c r="I685" s="231"/>
      <c r="J685" s="231"/>
      <c r="K685" s="220"/>
      <c r="L685" s="220"/>
      <c r="M685" s="231"/>
      <c r="N685" s="231"/>
      <c r="O685" s="231"/>
      <c r="P685" s="231"/>
      <c r="Q685" s="220"/>
      <c r="R685" s="231"/>
      <c r="S685" s="231"/>
      <c r="T685" s="231"/>
      <c r="U685" s="231"/>
      <c r="V685" s="220"/>
      <c r="W685" s="231"/>
      <c r="X685" s="231" t="s">
        <v>60</v>
      </c>
      <c r="Y685" s="220">
        <v>1</v>
      </c>
      <c r="Z685" s="220">
        <v>35</v>
      </c>
      <c r="AA685" s="225">
        <f t="shared" si="11"/>
        <v>35</v>
      </c>
      <c r="AB685" s="231" t="s">
        <v>20</v>
      </c>
      <c r="AC685" s="231" t="s">
        <v>3947</v>
      </c>
    </row>
    <row r="686" spans="1:29" ht="36" x14ac:dyDescent="0.25">
      <c r="A686" s="231">
        <v>683</v>
      </c>
      <c r="B686" s="279" t="s">
        <v>5208</v>
      </c>
      <c r="C686" s="280" t="s">
        <v>5209</v>
      </c>
      <c r="D686" s="273"/>
      <c r="E686" s="231"/>
      <c r="F686" s="231"/>
      <c r="G686" s="231"/>
      <c r="H686" s="231"/>
      <c r="I686" s="231"/>
      <c r="J686" s="231"/>
      <c r="K686" s="220"/>
      <c r="L686" s="220"/>
      <c r="M686" s="231"/>
      <c r="N686" s="231"/>
      <c r="O686" s="231"/>
      <c r="P686" s="231"/>
      <c r="Q686" s="220"/>
      <c r="R686" s="231"/>
      <c r="S686" s="231"/>
      <c r="T686" s="231"/>
      <c r="U686" s="231"/>
      <c r="V686" s="220"/>
      <c r="W686" s="231"/>
      <c r="X686" s="231" t="s">
        <v>60</v>
      </c>
      <c r="Y686" s="220">
        <v>1</v>
      </c>
      <c r="Z686" s="220">
        <v>30</v>
      </c>
      <c r="AA686" s="225">
        <f t="shared" si="11"/>
        <v>30</v>
      </c>
      <c r="AB686" s="231" t="s">
        <v>20</v>
      </c>
      <c r="AC686" s="231" t="s">
        <v>3947</v>
      </c>
    </row>
    <row r="687" spans="1:29" ht="36" x14ac:dyDescent="0.25">
      <c r="A687" s="231">
        <v>684</v>
      </c>
      <c r="B687" s="279" t="s">
        <v>5210</v>
      </c>
      <c r="C687" s="280" t="s">
        <v>5211</v>
      </c>
      <c r="D687" s="273"/>
      <c r="E687" s="231"/>
      <c r="F687" s="231"/>
      <c r="G687" s="231"/>
      <c r="H687" s="231"/>
      <c r="I687" s="231"/>
      <c r="J687" s="231"/>
      <c r="K687" s="220"/>
      <c r="L687" s="220"/>
      <c r="M687" s="231"/>
      <c r="N687" s="231"/>
      <c r="O687" s="231"/>
      <c r="P687" s="231"/>
      <c r="Q687" s="220"/>
      <c r="R687" s="231"/>
      <c r="S687" s="231"/>
      <c r="T687" s="231"/>
      <c r="U687" s="231"/>
      <c r="V687" s="220"/>
      <c r="W687" s="231"/>
      <c r="X687" s="231" t="s">
        <v>60</v>
      </c>
      <c r="Y687" s="220">
        <v>1</v>
      </c>
      <c r="Z687" s="220">
        <v>50</v>
      </c>
      <c r="AA687" s="225">
        <f t="shared" si="11"/>
        <v>50</v>
      </c>
      <c r="AB687" s="231" t="s">
        <v>20</v>
      </c>
      <c r="AC687" s="231" t="s">
        <v>3947</v>
      </c>
    </row>
    <row r="688" spans="1:29" ht="24" x14ac:dyDescent="0.25">
      <c r="A688" s="231">
        <v>685</v>
      </c>
      <c r="B688" s="279" t="s">
        <v>5212</v>
      </c>
      <c r="C688" s="280" t="s">
        <v>5213</v>
      </c>
      <c r="D688" s="273"/>
      <c r="E688" s="231"/>
      <c r="F688" s="231"/>
      <c r="G688" s="231"/>
      <c r="H688" s="231"/>
      <c r="I688" s="231"/>
      <c r="J688" s="231"/>
      <c r="K688" s="220"/>
      <c r="L688" s="220"/>
      <c r="M688" s="231"/>
      <c r="N688" s="231"/>
      <c r="O688" s="231"/>
      <c r="P688" s="231"/>
      <c r="Q688" s="220"/>
      <c r="R688" s="231"/>
      <c r="S688" s="231"/>
      <c r="T688" s="231"/>
      <c r="U688" s="231"/>
      <c r="V688" s="220"/>
      <c r="W688" s="231"/>
      <c r="X688" s="231" t="s">
        <v>60</v>
      </c>
      <c r="Y688" s="220">
        <v>1</v>
      </c>
      <c r="Z688" s="220">
        <v>50</v>
      </c>
      <c r="AA688" s="225">
        <f t="shared" si="11"/>
        <v>50</v>
      </c>
      <c r="AB688" s="231" t="s">
        <v>20</v>
      </c>
      <c r="AC688" s="231" t="s">
        <v>3947</v>
      </c>
    </row>
    <row r="689" spans="1:29" ht="36" x14ac:dyDescent="0.25">
      <c r="A689" s="231">
        <v>686</v>
      </c>
      <c r="B689" s="279" t="s">
        <v>5214</v>
      </c>
      <c r="C689" s="280" t="s">
        <v>5215</v>
      </c>
      <c r="D689" s="273"/>
      <c r="E689" s="231"/>
      <c r="F689" s="231"/>
      <c r="G689" s="231"/>
      <c r="H689" s="231"/>
      <c r="I689" s="231"/>
      <c r="J689" s="231"/>
      <c r="K689" s="220"/>
      <c r="L689" s="220"/>
      <c r="M689" s="231"/>
      <c r="N689" s="231"/>
      <c r="O689" s="231"/>
      <c r="P689" s="231"/>
      <c r="Q689" s="220"/>
      <c r="R689" s="231"/>
      <c r="S689" s="231"/>
      <c r="T689" s="231"/>
      <c r="U689" s="231"/>
      <c r="V689" s="220"/>
      <c r="W689" s="231"/>
      <c r="X689" s="231" t="s">
        <v>60</v>
      </c>
      <c r="Y689" s="220">
        <v>1</v>
      </c>
      <c r="Z689" s="220">
        <v>40</v>
      </c>
      <c r="AA689" s="225">
        <f t="shared" si="11"/>
        <v>40</v>
      </c>
      <c r="AB689" s="231" t="s">
        <v>20</v>
      </c>
      <c r="AC689" s="231" t="s">
        <v>3947</v>
      </c>
    </row>
    <row r="690" spans="1:29" ht="24" x14ac:dyDescent="0.25">
      <c r="A690" s="231">
        <v>687</v>
      </c>
      <c r="B690" s="279" t="s">
        <v>5216</v>
      </c>
      <c r="C690" s="280" t="s">
        <v>5217</v>
      </c>
      <c r="D690" s="273"/>
      <c r="E690" s="231"/>
      <c r="F690" s="231"/>
      <c r="G690" s="231"/>
      <c r="H690" s="231"/>
      <c r="I690" s="231"/>
      <c r="J690" s="231"/>
      <c r="K690" s="220"/>
      <c r="L690" s="220"/>
      <c r="M690" s="231"/>
      <c r="N690" s="231"/>
      <c r="O690" s="231"/>
      <c r="P690" s="231"/>
      <c r="Q690" s="220"/>
      <c r="R690" s="231"/>
      <c r="S690" s="231"/>
      <c r="T690" s="231"/>
      <c r="U690" s="231"/>
      <c r="V690" s="220"/>
      <c r="W690" s="231"/>
      <c r="X690" s="231" t="s">
        <v>60</v>
      </c>
      <c r="Y690" s="220">
        <v>1</v>
      </c>
      <c r="Z690" s="220">
        <v>30</v>
      </c>
      <c r="AA690" s="225">
        <f t="shared" si="11"/>
        <v>30</v>
      </c>
      <c r="AB690" s="231" t="s">
        <v>20</v>
      </c>
      <c r="AC690" s="231" t="s">
        <v>3947</v>
      </c>
    </row>
    <row r="691" spans="1:29" ht="36" x14ac:dyDescent="0.25">
      <c r="A691" s="231">
        <v>688</v>
      </c>
      <c r="B691" s="279" t="s">
        <v>5218</v>
      </c>
      <c r="C691" s="280" t="s">
        <v>5219</v>
      </c>
      <c r="D691" s="273"/>
      <c r="E691" s="231"/>
      <c r="F691" s="231"/>
      <c r="G691" s="231"/>
      <c r="H691" s="231"/>
      <c r="I691" s="231"/>
      <c r="J691" s="231"/>
      <c r="K691" s="220"/>
      <c r="L691" s="220"/>
      <c r="M691" s="231"/>
      <c r="N691" s="231"/>
      <c r="O691" s="231"/>
      <c r="P691" s="231"/>
      <c r="Q691" s="220"/>
      <c r="R691" s="231"/>
      <c r="S691" s="231"/>
      <c r="T691" s="231"/>
      <c r="U691" s="231"/>
      <c r="V691" s="220"/>
      <c r="W691" s="231"/>
      <c r="X691" s="231" t="s">
        <v>60</v>
      </c>
      <c r="Y691" s="220">
        <v>1</v>
      </c>
      <c r="Z691" s="220">
        <v>50</v>
      </c>
      <c r="AA691" s="225">
        <f t="shared" si="11"/>
        <v>50</v>
      </c>
      <c r="AB691" s="231" t="s">
        <v>20</v>
      </c>
      <c r="AC691" s="231" t="s">
        <v>3947</v>
      </c>
    </row>
    <row r="692" spans="1:29" ht="36" x14ac:dyDescent="0.25">
      <c r="A692" s="231">
        <v>689</v>
      </c>
      <c r="B692" s="279" t="s">
        <v>5220</v>
      </c>
      <c r="C692" s="280" t="s">
        <v>5221</v>
      </c>
      <c r="D692" s="273"/>
      <c r="E692" s="231"/>
      <c r="F692" s="231"/>
      <c r="G692" s="231"/>
      <c r="H692" s="231"/>
      <c r="I692" s="231"/>
      <c r="J692" s="231"/>
      <c r="K692" s="220"/>
      <c r="L692" s="220"/>
      <c r="M692" s="231"/>
      <c r="N692" s="231"/>
      <c r="O692" s="231"/>
      <c r="P692" s="231"/>
      <c r="Q692" s="220"/>
      <c r="R692" s="231"/>
      <c r="S692" s="231"/>
      <c r="T692" s="231"/>
      <c r="U692" s="231"/>
      <c r="V692" s="220"/>
      <c r="W692" s="231"/>
      <c r="X692" s="231" t="s">
        <v>60</v>
      </c>
      <c r="Y692" s="220">
        <v>1</v>
      </c>
      <c r="Z692" s="220">
        <v>45</v>
      </c>
      <c r="AA692" s="225">
        <f t="shared" si="11"/>
        <v>45</v>
      </c>
      <c r="AB692" s="231" t="s">
        <v>20</v>
      </c>
      <c r="AC692" s="231" t="s">
        <v>3947</v>
      </c>
    </row>
    <row r="693" spans="1:29" ht="24" x14ac:dyDescent="0.25">
      <c r="A693" s="231">
        <v>690</v>
      </c>
      <c r="B693" s="279" t="s">
        <v>5222</v>
      </c>
      <c r="C693" s="280" t="s">
        <v>5223</v>
      </c>
      <c r="D693" s="273"/>
      <c r="E693" s="231"/>
      <c r="F693" s="231"/>
      <c r="G693" s="231"/>
      <c r="H693" s="231"/>
      <c r="I693" s="231"/>
      <c r="J693" s="231"/>
      <c r="K693" s="220"/>
      <c r="L693" s="220"/>
      <c r="M693" s="231"/>
      <c r="N693" s="231"/>
      <c r="O693" s="231"/>
      <c r="P693" s="231"/>
      <c r="Q693" s="220"/>
      <c r="R693" s="231"/>
      <c r="S693" s="231"/>
      <c r="T693" s="231"/>
      <c r="U693" s="231"/>
      <c r="V693" s="274"/>
      <c r="W693" s="231"/>
      <c r="X693" s="231" t="s">
        <v>60</v>
      </c>
      <c r="Y693" s="220">
        <v>1</v>
      </c>
      <c r="Z693" s="220">
        <v>40</v>
      </c>
      <c r="AA693" s="225">
        <f t="shared" si="11"/>
        <v>40</v>
      </c>
      <c r="AB693" s="231" t="s">
        <v>20</v>
      </c>
      <c r="AC693" s="231" t="s">
        <v>3947</v>
      </c>
    </row>
    <row r="694" spans="1:29" ht="36" x14ac:dyDescent="0.25">
      <c r="A694" s="231">
        <v>691</v>
      </c>
      <c r="B694" s="279" t="s">
        <v>5224</v>
      </c>
      <c r="C694" s="280" t="s">
        <v>5225</v>
      </c>
      <c r="D694" s="273"/>
      <c r="E694" s="231"/>
      <c r="F694" s="231"/>
      <c r="G694" s="231"/>
      <c r="H694" s="231"/>
      <c r="I694" s="231"/>
      <c r="J694" s="231"/>
      <c r="K694" s="220"/>
      <c r="L694" s="274"/>
      <c r="M694" s="231"/>
      <c r="N694" s="231"/>
      <c r="O694" s="231"/>
      <c r="P694" s="231"/>
      <c r="Q694" s="229"/>
      <c r="R694" s="231"/>
      <c r="S694" s="231"/>
      <c r="T694" s="231"/>
      <c r="U694" s="231"/>
      <c r="V694" s="274"/>
      <c r="W694" s="231"/>
      <c r="X694" s="231" t="s">
        <v>60</v>
      </c>
      <c r="Y694" s="220">
        <v>1</v>
      </c>
      <c r="Z694" s="220">
        <v>50</v>
      </c>
      <c r="AA694" s="225">
        <f t="shared" si="11"/>
        <v>50</v>
      </c>
      <c r="AB694" s="231" t="s">
        <v>20</v>
      </c>
      <c r="AC694" s="231" t="s">
        <v>3947</v>
      </c>
    </row>
    <row r="695" spans="1:29" ht="24" x14ac:dyDescent="0.25">
      <c r="A695" s="231">
        <v>692</v>
      </c>
      <c r="B695" s="279" t="s">
        <v>5226</v>
      </c>
      <c r="C695" s="280" t="s">
        <v>5227</v>
      </c>
      <c r="D695" s="273"/>
      <c r="E695" s="231"/>
      <c r="F695" s="231"/>
      <c r="G695" s="231"/>
      <c r="H695" s="231"/>
      <c r="I695" s="231"/>
      <c r="J695" s="231"/>
      <c r="K695" s="220"/>
      <c r="L695" s="274"/>
      <c r="M695" s="231"/>
      <c r="N695" s="231"/>
      <c r="O695" s="231"/>
      <c r="P695" s="231"/>
      <c r="Q695" s="229"/>
      <c r="R695" s="231"/>
      <c r="S695" s="231"/>
      <c r="T695" s="231"/>
      <c r="U695" s="231"/>
      <c r="V695" s="220"/>
      <c r="W695" s="231"/>
      <c r="X695" s="231" t="s">
        <v>60</v>
      </c>
      <c r="Y695" s="220">
        <v>1</v>
      </c>
      <c r="Z695" s="220">
        <v>30</v>
      </c>
      <c r="AA695" s="225">
        <f t="shared" si="11"/>
        <v>30</v>
      </c>
      <c r="AB695" s="231" t="s">
        <v>20</v>
      </c>
      <c r="AC695" s="231" t="s">
        <v>3947</v>
      </c>
    </row>
    <row r="696" spans="1:29" ht="24" x14ac:dyDescent="0.25">
      <c r="A696" s="231">
        <v>693</v>
      </c>
      <c r="B696" s="279" t="s">
        <v>5228</v>
      </c>
      <c r="C696" s="280" t="s">
        <v>5229</v>
      </c>
      <c r="D696" s="273"/>
      <c r="E696" s="231"/>
      <c r="F696" s="231"/>
      <c r="G696" s="231"/>
      <c r="H696" s="231"/>
      <c r="I696" s="231"/>
      <c r="J696" s="231"/>
      <c r="K696" s="274"/>
      <c r="L696" s="220"/>
      <c r="M696" s="231"/>
      <c r="N696" s="231"/>
      <c r="O696" s="231"/>
      <c r="P696" s="231"/>
      <c r="Q696" s="220"/>
      <c r="R696" s="231"/>
      <c r="S696" s="231"/>
      <c r="T696" s="231"/>
      <c r="U696" s="231"/>
      <c r="V696" s="220"/>
      <c r="W696" s="231"/>
      <c r="X696" s="231" t="s">
        <v>60</v>
      </c>
      <c r="Y696" s="220">
        <v>1</v>
      </c>
      <c r="Z696" s="220">
        <v>30</v>
      </c>
      <c r="AA696" s="225">
        <f t="shared" si="11"/>
        <v>30</v>
      </c>
      <c r="AB696" s="231" t="s">
        <v>20</v>
      </c>
      <c r="AC696" s="231" t="s">
        <v>3947</v>
      </c>
    </row>
    <row r="697" spans="1:29" ht="24" x14ac:dyDescent="0.25">
      <c r="A697" s="231">
        <v>694</v>
      </c>
      <c r="B697" s="279" t="s">
        <v>5230</v>
      </c>
      <c r="C697" s="280" t="s">
        <v>5231</v>
      </c>
      <c r="D697" s="273"/>
      <c r="E697" s="231"/>
      <c r="F697" s="231"/>
      <c r="G697" s="231"/>
      <c r="H697" s="231"/>
      <c r="I697" s="231"/>
      <c r="J697" s="231"/>
      <c r="K697" s="274"/>
      <c r="L697" s="220"/>
      <c r="M697" s="231"/>
      <c r="N697" s="231"/>
      <c r="O697" s="231"/>
      <c r="P697" s="231"/>
      <c r="Q697" s="220"/>
      <c r="R697" s="231"/>
      <c r="S697" s="231"/>
      <c r="T697" s="231"/>
      <c r="U697" s="231"/>
      <c r="V697" s="220"/>
      <c r="W697" s="231"/>
      <c r="X697" s="231" t="s">
        <v>60</v>
      </c>
      <c r="Y697" s="220">
        <v>1</v>
      </c>
      <c r="Z697" s="220">
        <v>40</v>
      </c>
      <c r="AA697" s="225">
        <f t="shared" si="11"/>
        <v>40</v>
      </c>
      <c r="AB697" s="231" t="s">
        <v>20</v>
      </c>
      <c r="AC697" s="231" t="s">
        <v>3947</v>
      </c>
    </row>
    <row r="698" spans="1:29" ht="36" x14ac:dyDescent="0.25">
      <c r="A698" s="231">
        <v>695</v>
      </c>
      <c r="B698" s="279" t="s">
        <v>5232</v>
      </c>
      <c r="C698" s="280" t="s">
        <v>5233</v>
      </c>
      <c r="D698" s="273"/>
      <c r="E698" s="231"/>
      <c r="F698" s="231"/>
      <c r="G698" s="231"/>
      <c r="H698" s="231"/>
      <c r="I698" s="231"/>
      <c r="J698" s="231"/>
      <c r="K698" s="220"/>
      <c r="L698" s="220"/>
      <c r="M698" s="231"/>
      <c r="N698" s="231"/>
      <c r="O698" s="231"/>
      <c r="P698" s="231"/>
      <c r="Q698" s="220"/>
      <c r="R698" s="231"/>
      <c r="S698" s="231"/>
      <c r="T698" s="231"/>
      <c r="U698" s="231"/>
      <c r="V698" s="220"/>
      <c r="W698" s="231"/>
      <c r="X698" s="231" t="s">
        <v>60</v>
      </c>
      <c r="Y698" s="220">
        <v>1</v>
      </c>
      <c r="Z698" s="220">
        <v>35</v>
      </c>
      <c r="AA698" s="225">
        <f t="shared" si="11"/>
        <v>35</v>
      </c>
      <c r="AB698" s="231" t="s">
        <v>20</v>
      </c>
      <c r="AC698" s="231" t="s">
        <v>3947</v>
      </c>
    </row>
    <row r="699" spans="1:29" ht="24" x14ac:dyDescent="0.25">
      <c r="A699" s="231">
        <v>696</v>
      </c>
      <c r="B699" s="279" t="s">
        <v>5234</v>
      </c>
      <c r="C699" s="280" t="s">
        <v>5235</v>
      </c>
      <c r="D699" s="273"/>
      <c r="E699" s="231"/>
      <c r="F699" s="231"/>
      <c r="G699" s="231"/>
      <c r="H699" s="231"/>
      <c r="I699" s="231"/>
      <c r="J699" s="231"/>
      <c r="K699" s="220"/>
      <c r="L699" s="220"/>
      <c r="M699" s="231"/>
      <c r="N699" s="231"/>
      <c r="O699" s="231"/>
      <c r="P699" s="231"/>
      <c r="Q699" s="220"/>
      <c r="R699" s="231"/>
      <c r="S699" s="231"/>
      <c r="T699" s="231"/>
      <c r="U699" s="231"/>
      <c r="V699" s="220"/>
      <c r="W699" s="231"/>
      <c r="X699" s="231" t="s">
        <v>60</v>
      </c>
      <c r="Y699" s="220">
        <v>1</v>
      </c>
      <c r="Z699" s="220">
        <v>35</v>
      </c>
      <c r="AA699" s="225">
        <f t="shared" si="11"/>
        <v>35</v>
      </c>
      <c r="AB699" s="231" t="s">
        <v>20</v>
      </c>
      <c r="AC699" s="231" t="s">
        <v>3947</v>
      </c>
    </row>
    <row r="700" spans="1:29" ht="24" x14ac:dyDescent="0.25">
      <c r="A700" s="231">
        <v>697</v>
      </c>
      <c r="B700" s="279" t="s">
        <v>5236</v>
      </c>
      <c r="C700" s="280" t="s">
        <v>5237</v>
      </c>
      <c r="D700" s="273"/>
      <c r="E700" s="231"/>
      <c r="F700" s="231"/>
      <c r="G700" s="231"/>
      <c r="H700" s="231"/>
      <c r="I700" s="231"/>
      <c r="J700" s="231"/>
      <c r="K700" s="220"/>
      <c r="L700" s="220"/>
      <c r="M700" s="231"/>
      <c r="N700" s="231"/>
      <c r="O700" s="231"/>
      <c r="P700" s="231"/>
      <c r="Q700" s="220"/>
      <c r="R700" s="231"/>
      <c r="S700" s="231"/>
      <c r="T700" s="231"/>
      <c r="U700" s="231"/>
      <c r="V700" s="220"/>
      <c r="W700" s="231"/>
      <c r="X700" s="231" t="s">
        <v>60</v>
      </c>
      <c r="Y700" s="220">
        <v>1</v>
      </c>
      <c r="Z700" s="220">
        <v>30</v>
      </c>
      <c r="AA700" s="225">
        <f t="shared" si="11"/>
        <v>30</v>
      </c>
      <c r="AB700" s="231" t="s">
        <v>20</v>
      </c>
      <c r="AC700" s="231" t="s">
        <v>3947</v>
      </c>
    </row>
    <row r="701" spans="1:29" ht="24" x14ac:dyDescent="0.25">
      <c r="A701" s="231">
        <v>698</v>
      </c>
      <c r="B701" s="279" t="s">
        <v>5238</v>
      </c>
      <c r="C701" s="280" t="s">
        <v>5239</v>
      </c>
      <c r="D701" s="273"/>
      <c r="E701" s="231"/>
      <c r="F701" s="231"/>
      <c r="G701" s="231"/>
      <c r="H701" s="231"/>
      <c r="I701" s="231"/>
      <c r="J701" s="231"/>
      <c r="K701" s="220"/>
      <c r="L701" s="220"/>
      <c r="M701" s="231"/>
      <c r="N701" s="231"/>
      <c r="O701" s="231"/>
      <c r="P701" s="231"/>
      <c r="Q701" s="220"/>
      <c r="R701" s="231"/>
      <c r="S701" s="231"/>
      <c r="T701" s="231"/>
      <c r="U701" s="231"/>
      <c r="V701" s="220"/>
      <c r="W701" s="231"/>
      <c r="X701" s="231" t="s">
        <v>60</v>
      </c>
      <c r="Y701" s="220">
        <v>1</v>
      </c>
      <c r="Z701" s="220">
        <v>50</v>
      </c>
      <c r="AA701" s="225">
        <f t="shared" si="11"/>
        <v>50</v>
      </c>
      <c r="AB701" s="231" t="s">
        <v>20</v>
      </c>
      <c r="AC701" s="231" t="s">
        <v>3947</v>
      </c>
    </row>
    <row r="702" spans="1:29" ht="24" x14ac:dyDescent="0.25">
      <c r="A702" s="231">
        <v>699</v>
      </c>
      <c r="B702" s="279" t="s">
        <v>5240</v>
      </c>
      <c r="C702" s="280" t="s">
        <v>5241</v>
      </c>
      <c r="D702" s="273"/>
      <c r="E702" s="231"/>
      <c r="F702" s="231"/>
      <c r="G702" s="231"/>
      <c r="H702" s="231"/>
      <c r="I702" s="231"/>
      <c r="J702" s="231"/>
      <c r="K702" s="220"/>
      <c r="L702" s="220"/>
      <c r="M702" s="231"/>
      <c r="N702" s="231"/>
      <c r="O702" s="231"/>
      <c r="P702" s="231"/>
      <c r="Q702" s="220"/>
      <c r="R702" s="231"/>
      <c r="S702" s="231"/>
      <c r="T702" s="231"/>
      <c r="U702" s="231"/>
      <c r="V702" s="220"/>
      <c r="W702" s="231"/>
      <c r="X702" s="231" t="s">
        <v>60</v>
      </c>
      <c r="Y702" s="220">
        <v>1</v>
      </c>
      <c r="Z702" s="220">
        <v>30</v>
      </c>
      <c r="AA702" s="225">
        <f t="shared" si="11"/>
        <v>30</v>
      </c>
      <c r="AB702" s="231" t="s">
        <v>20</v>
      </c>
      <c r="AC702" s="231" t="s">
        <v>3947</v>
      </c>
    </row>
    <row r="703" spans="1:29" ht="36" x14ac:dyDescent="0.25">
      <c r="A703" s="231">
        <v>700</v>
      </c>
      <c r="B703" s="279" t="s">
        <v>5242</v>
      </c>
      <c r="C703" s="280" t="s">
        <v>5243</v>
      </c>
      <c r="D703" s="273"/>
      <c r="E703" s="231"/>
      <c r="F703" s="231"/>
      <c r="G703" s="231"/>
      <c r="H703" s="231"/>
      <c r="I703" s="231"/>
      <c r="J703" s="231"/>
      <c r="K703" s="220"/>
      <c r="L703" s="220"/>
      <c r="M703" s="231"/>
      <c r="N703" s="231"/>
      <c r="O703" s="231"/>
      <c r="P703" s="231"/>
      <c r="Q703" s="220"/>
      <c r="R703" s="231"/>
      <c r="S703" s="231"/>
      <c r="T703" s="231"/>
      <c r="U703" s="231"/>
      <c r="V703" s="220"/>
      <c r="W703" s="231"/>
      <c r="X703" s="231" t="s">
        <v>60</v>
      </c>
      <c r="Y703" s="220">
        <v>1</v>
      </c>
      <c r="Z703" s="220">
        <v>48</v>
      </c>
      <c r="AA703" s="225">
        <f t="shared" si="11"/>
        <v>48</v>
      </c>
      <c r="AB703" s="231" t="s">
        <v>20</v>
      </c>
      <c r="AC703" s="231" t="s">
        <v>3947</v>
      </c>
    </row>
    <row r="704" spans="1:29" x14ac:dyDescent="0.25">
      <c r="A704" s="231">
        <v>701</v>
      </c>
      <c r="B704" s="279"/>
      <c r="C704" s="280"/>
      <c r="D704" s="273"/>
      <c r="E704" s="231"/>
      <c r="F704" s="231"/>
      <c r="G704" s="231"/>
      <c r="H704" s="231"/>
      <c r="I704" s="231"/>
      <c r="J704" s="231"/>
      <c r="K704" s="220"/>
      <c r="L704" s="220"/>
      <c r="M704" s="231"/>
      <c r="N704" s="231"/>
      <c r="O704" s="231"/>
      <c r="P704" s="231"/>
      <c r="Q704" s="220"/>
      <c r="R704" s="231"/>
      <c r="S704" s="231"/>
      <c r="T704" s="231"/>
      <c r="U704" s="231"/>
      <c r="V704" s="220"/>
      <c r="W704" s="231"/>
      <c r="X704" s="231" t="s">
        <v>226</v>
      </c>
      <c r="Y704" s="220">
        <v>1</v>
      </c>
      <c r="Z704" s="220">
        <v>40</v>
      </c>
      <c r="AA704" s="225">
        <f t="shared" si="11"/>
        <v>40</v>
      </c>
      <c r="AB704" s="231" t="s">
        <v>20</v>
      </c>
      <c r="AC704" s="231" t="s">
        <v>3947</v>
      </c>
    </row>
    <row r="705" spans="1:29" ht="24" x14ac:dyDescent="0.25">
      <c r="A705" s="231">
        <v>702</v>
      </c>
      <c r="B705" s="279" t="s">
        <v>5244</v>
      </c>
      <c r="C705" s="280" t="s">
        <v>5245</v>
      </c>
      <c r="D705" s="273"/>
      <c r="E705" s="231"/>
      <c r="F705" s="231"/>
      <c r="G705" s="231"/>
      <c r="H705" s="231"/>
      <c r="I705" s="231"/>
      <c r="J705" s="231"/>
      <c r="K705" s="220"/>
      <c r="L705" s="220"/>
      <c r="M705" s="231"/>
      <c r="N705" s="231"/>
      <c r="O705" s="231"/>
      <c r="P705" s="231"/>
      <c r="Q705" s="220"/>
      <c r="R705" s="231"/>
      <c r="S705" s="231"/>
      <c r="T705" s="231"/>
      <c r="U705" s="231"/>
      <c r="V705" s="220"/>
      <c r="W705" s="231"/>
      <c r="X705" s="231" t="s">
        <v>60</v>
      </c>
      <c r="Y705" s="220">
        <v>1</v>
      </c>
      <c r="Z705" s="220">
        <v>40</v>
      </c>
      <c r="AA705" s="225">
        <f t="shared" si="11"/>
        <v>40</v>
      </c>
      <c r="AB705" s="231" t="s">
        <v>20</v>
      </c>
      <c r="AC705" s="231" t="s">
        <v>3947</v>
      </c>
    </row>
    <row r="706" spans="1:29" ht="24" x14ac:dyDescent="0.25">
      <c r="A706" s="231">
        <v>703</v>
      </c>
      <c r="B706" s="279" t="s">
        <v>5246</v>
      </c>
      <c r="C706" s="280" t="s">
        <v>5247</v>
      </c>
      <c r="D706" s="273"/>
      <c r="E706" s="231"/>
      <c r="F706" s="231"/>
      <c r="G706" s="231"/>
      <c r="H706" s="231"/>
      <c r="I706" s="231"/>
      <c r="J706" s="231"/>
      <c r="K706" s="220"/>
      <c r="L706" s="220"/>
      <c r="M706" s="231"/>
      <c r="N706" s="231"/>
      <c r="O706" s="231"/>
      <c r="P706" s="231"/>
      <c r="Q706" s="220"/>
      <c r="R706" s="231"/>
      <c r="S706" s="231"/>
      <c r="T706" s="231"/>
      <c r="U706" s="231"/>
      <c r="V706" s="220"/>
      <c r="W706" s="231"/>
      <c r="X706" s="231" t="s">
        <v>60</v>
      </c>
      <c r="Y706" s="220">
        <v>1</v>
      </c>
      <c r="Z706" s="220">
        <v>62.5</v>
      </c>
      <c r="AA706" s="225">
        <f t="shared" si="11"/>
        <v>62.5</v>
      </c>
      <c r="AB706" s="231" t="s">
        <v>20</v>
      </c>
      <c r="AC706" s="231" t="s">
        <v>3947</v>
      </c>
    </row>
    <row r="707" spans="1:29" ht="24" x14ac:dyDescent="0.25">
      <c r="A707" s="231">
        <v>704</v>
      </c>
      <c r="B707" s="279" t="s">
        <v>5248</v>
      </c>
      <c r="C707" s="280" t="s">
        <v>5249</v>
      </c>
      <c r="D707" s="273"/>
      <c r="E707" s="231"/>
      <c r="F707" s="231"/>
      <c r="G707" s="231"/>
      <c r="H707" s="231"/>
      <c r="I707" s="231"/>
      <c r="J707" s="231"/>
      <c r="K707" s="220"/>
      <c r="L707" s="220"/>
      <c r="M707" s="231"/>
      <c r="N707" s="231"/>
      <c r="O707" s="231"/>
      <c r="P707" s="231"/>
      <c r="Q707" s="220"/>
      <c r="R707" s="231"/>
      <c r="S707" s="231"/>
      <c r="T707" s="231"/>
      <c r="U707" s="231"/>
      <c r="V707" s="220"/>
      <c r="W707" s="231"/>
      <c r="X707" s="231" t="s">
        <v>60</v>
      </c>
      <c r="Y707" s="220">
        <v>1</v>
      </c>
      <c r="Z707" s="220">
        <v>40</v>
      </c>
      <c r="AA707" s="225">
        <f t="shared" si="11"/>
        <v>40</v>
      </c>
      <c r="AB707" s="231" t="s">
        <v>20</v>
      </c>
      <c r="AC707" s="231" t="s">
        <v>3947</v>
      </c>
    </row>
    <row r="708" spans="1:29" ht="24" x14ac:dyDescent="0.25">
      <c r="A708" s="231">
        <v>705</v>
      </c>
      <c r="B708" s="279" t="s">
        <v>5250</v>
      </c>
      <c r="C708" s="280" t="s">
        <v>5251</v>
      </c>
      <c r="D708" s="273"/>
      <c r="E708" s="231"/>
      <c r="F708" s="231"/>
      <c r="G708" s="231"/>
      <c r="H708" s="231"/>
      <c r="I708" s="231"/>
      <c r="J708" s="231"/>
      <c r="K708" s="220"/>
      <c r="L708" s="220"/>
      <c r="M708" s="231"/>
      <c r="N708" s="231"/>
      <c r="O708" s="231"/>
      <c r="P708" s="231"/>
      <c r="Q708" s="220"/>
      <c r="R708" s="231"/>
      <c r="S708" s="231"/>
      <c r="T708" s="231"/>
      <c r="U708" s="231"/>
      <c r="V708" s="220"/>
      <c r="W708" s="231"/>
      <c r="X708" s="231" t="s">
        <v>60</v>
      </c>
      <c r="Y708" s="220">
        <v>1</v>
      </c>
      <c r="Z708" s="220">
        <v>35</v>
      </c>
      <c r="AA708" s="225">
        <f t="shared" si="11"/>
        <v>35</v>
      </c>
      <c r="AB708" s="231" t="s">
        <v>20</v>
      </c>
      <c r="AC708" s="231" t="s">
        <v>3947</v>
      </c>
    </row>
    <row r="709" spans="1:29" ht="36" x14ac:dyDescent="0.25">
      <c r="A709" s="231">
        <v>706</v>
      </c>
      <c r="B709" s="279" t="s">
        <v>5252</v>
      </c>
      <c r="C709" s="280" t="s">
        <v>5253</v>
      </c>
      <c r="D709" s="273"/>
      <c r="E709" s="231"/>
      <c r="F709" s="231"/>
      <c r="G709" s="231"/>
      <c r="H709" s="231"/>
      <c r="I709" s="231"/>
      <c r="J709" s="231"/>
      <c r="K709" s="220"/>
      <c r="L709" s="220"/>
      <c r="M709" s="231"/>
      <c r="N709" s="231"/>
      <c r="O709" s="231"/>
      <c r="P709" s="231"/>
      <c r="Q709" s="220"/>
      <c r="R709" s="231"/>
      <c r="S709" s="231"/>
      <c r="T709" s="231"/>
      <c r="U709" s="231"/>
      <c r="V709" s="220"/>
      <c r="W709" s="231"/>
      <c r="X709" s="231" t="s">
        <v>60</v>
      </c>
      <c r="Y709" s="220">
        <v>1</v>
      </c>
      <c r="Z709" s="220">
        <v>30</v>
      </c>
      <c r="AA709" s="225">
        <f t="shared" si="11"/>
        <v>30</v>
      </c>
      <c r="AB709" s="231" t="s">
        <v>20</v>
      </c>
      <c r="AC709" s="231" t="s">
        <v>3947</v>
      </c>
    </row>
    <row r="710" spans="1:29" ht="36" x14ac:dyDescent="0.25">
      <c r="A710" s="231">
        <v>707</v>
      </c>
      <c r="B710" s="279" t="s">
        <v>5254</v>
      </c>
      <c r="C710" s="280" t="s">
        <v>5255</v>
      </c>
      <c r="D710" s="273"/>
      <c r="E710" s="231"/>
      <c r="F710" s="231"/>
      <c r="G710" s="231"/>
      <c r="H710" s="231"/>
      <c r="I710" s="231"/>
      <c r="J710" s="231"/>
      <c r="K710" s="220"/>
      <c r="L710" s="220"/>
      <c r="M710" s="231"/>
      <c r="N710" s="231"/>
      <c r="O710" s="231"/>
      <c r="P710" s="231"/>
      <c r="Q710" s="220"/>
      <c r="R710" s="231"/>
      <c r="S710" s="231"/>
      <c r="T710" s="231"/>
      <c r="U710" s="231"/>
      <c r="V710" s="220"/>
      <c r="W710" s="231"/>
      <c r="X710" s="231" t="s">
        <v>60</v>
      </c>
      <c r="Y710" s="220">
        <v>1</v>
      </c>
      <c r="Z710" s="220">
        <v>45</v>
      </c>
      <c r="AA710" s="225">
        <f t="shared" si="11"/>
        <v>45</v>
      </c>
      <c r="AB710" s="231" t="s">
        <v>20</v>
      </c>
      <c r="AC710" s="231" t="s">
        <v>3947</v>
      </c>
    </row>
    <row r="711" spans="1:29" ht="36" x14ac:dyDescent="0.25">
      <c r="A711" s="231">
        <v>708</v>
      </c>
      <c r="B711" s="279" t="s">
        <v>5256</v>
      </c>
      <c r="C711" s="280" t="s">
        <v>5257</v>
      </c>
      <c r="D711" s="273"/>
      <c r="E711" s="231"/>
      <c r="F711" s="231"/>
      <c r="G711" s="231"/>
      <c r="H711" s="231"/>
      <c r="I711" s="231"/>
      <c r="J711" s="231"/>
      <c r="K711" s="220"/>
      <c r="L711" s="220"/>
      <c r="M711" s="231"/>
      <c r="N711" s="231"/>
      <c r="O711" s="231"/>
      <c r="P711" s="231"/>
      <c r="Q711" s="220"/>
      <c r="R711" s="231"/>
      <c r="S711" s="231"/>
      <c r="T711" s="231"/>
      <c r="U711" s="231"/>
      <c r="V711" s="220"/>
      <c r="W711" s="231"/>
      <c r="X711" s="231" t="s">
        <v>60</v>
      </c>
      <c r="Y711" s="220">
        <v>1</v>
      </c>
      <c r="Z711" s="220">
        <v>50</v>
      </c>
      <c r="AA711" s="225">
        <f t="shared" si="11"/>
        <v>50</v>
      </c>
      <c r="AB711" s="231" t="s">
        <v>20</v>
      </c>
      <c r="AC711" s="231" t="s">
        <v>3947</v>
      </c>
    </row>
    <row r="712" spans="1:29" ht="24" x14ac:dyDescent="0.25">
      <c r="A712" s="231">
        <v>709</v>
      </c>
      <c r="B712" s="279" t="s">
        <v>5258</v>
      </c>
      <c r="C712" s="280" t="s">
        <v>5259</v>
      </c>
      <c r="D712" s="273"/>
      <c r="E712" s="231"/>
      <c r="F712" s="231"/>
      <c r="G712" s="231"/>
      <c r="H712" s="231"/>
      <c r="I712" s="231"/>
      <c r="J712" s="231"/>
      <c r="K712" s="220"/>
      <c r="L712" s="220"/>
      <c r="M712" s="231"/>
      <c r="N712" s="231"/>
      <c r="O712" s="231"/>
      <c r="P712" s="231"/>
      <c r="Q712" s="220"/>
      <c r="R712" s="231"/>
      <c r="S712" s="231"/>
      <c r="T712" s="231"/>
      <c r="U712" s="231"/>
      <c r="V712" s="220"/>
      <c r="W712" s="231"/>
      <c r="X712" s="231" t="s">
        <v>60</v>
      </c>
      <c r="Y712" s="220">
        <v>1</v>
      </c>
      <c r="Z712" s="220">
        <v>37.5</v>
      </c>
      <c r="AA712" s="225">
        <f t="shared" si="11"/>
        <v>37.5</v>
      </c>
      <c r="AB712" s="231" t="s">
        <v>20</v>
      </c>
      <c r="AC712" s="231" t="s">
        <v>3947</v>
      </c>
    </row>
    <row r="713" spans="1:29" ht="24" x14ac:dyDescent="0.25">
      <c r="A713" s="231">
        <v>710</v>
      </c>
      <c r="B713" s="279" t="s">
        <v>5260</v>
      </c>
      <c r="C713" s="280" t="s">
        <v>5261</v>
      </c>
      <c r="D713" s="273"/>
      <c r="E713" s="231"/>
      <c r="F713" s="231"/>
      <c r="G713" s="231"/>
      <c r="H713" s="231"/>
      <c r="I713" s="231"/>
      <c r="J713" s="231"/>
      <c r="K713" s="220"/>
      <c r="L713" s="220"/>
      <c r="M713" s="231"/>
      <c r="N713" s="231"/>
      <c r="O713" s="231"/>
      <c r="P713" s="231"/>
      <c r="Q713" s="220"/>
      <c r="R713" s="231"/>
      <c r="S713" s="231"/>
      <c r="T713" s="231"/>
      <c r="U713" s="231"/>
      <c r="V713" s="220"/>
      <c r="W713" s="231"/>
      <c r="X713" s="231" t="s">
        <v>60</v>
      </c>
      <c r="Y713" s="220">
        <v>1</v>
      </c>
      <c r="Z713" s="220">
        <v>37.5</v>
      </c>
      <c r="AA713" s="225">
        <f t="shared" si="11"/>
        <v>37.5</v>
      </c>
      <c r="AB713" s="231" t="s">
        <v>20</v>
      </c>
      <c r="AC713" s="231" t="s">
        <v>3947</v>
      </c>
    </row>
    <row r="714" spans="1:29" ht="36" x14ac:dyDescent="0.25">
      <c r="A714" s="231">
        <v>711</v>
      </c>
      <c r="B714" s="279" t="s">
        <v>5262</v>
      </c>
      <c r="C714" s="280" t="s">
        <v>5263</v>
      </c>
      <c r="D714" s="273"/>
      <c r="E714" s="231"/>
      <c r="F714" s="231"/>
      <c r="G714" s="231"/>
      <c r="H714" s="231"/>
      <c r="I714" s="231"/>
      <c r="J714" s="231"/>
      <c r="K714" s="220"/>
      <c r="L714" s="220"/>
      <c r="M714" s="231"/>
      <c r="N714" s="231"/>
      <c r="O714" s="231"/>
      <c r="P714" s="231"/>
      <c r="Q714" s="220"/>
      <c r="R714" s="231"/>
      <c r="S714" s="231"/>
      <c r="T714" s="231"/>
      <c r="U714" s="231"/>
      <c r="V714" s="220"/>
      <c r="W714" s="231"/>
      <c r="X714" s="231" t="s">
        <v>60</v>
      </c>
      <c r="Y714" s="220">
        <v>1</v>
      </c>
      <c r="Z714" s="220">
        <v>40</v>
      </c>
      <c r="AA714" s="225">
        <f t="shared" ref="AA714:AA775" si="12">Z714*Y714</f>
        <v>40</v>
      </c>
      <c r="AB714" s="231" t="s">
        <v>20</v>
      </c>
      <c r="AC714" s="231" t="s">
        <v>3947</v>
      </c>
    </row>
    <row r="715" spans="1:29" x14ac:dyDescent="0.25">
      <c r="A715" s="231">
        <v>712</v>
      </c>
      <c r="B715" s="279"/>
      <c r="C715" s="280"/>
      <c r="D715" s="273"/>
      <c r="E715" s="231"/>
      <c r="F715" s="231"/>
      <c r="G715" s="231"/>
      <c r="H715" s="231"/>
      <c r="I715" s="231"/>
      <c r="J715" s="231"/>
      <c r="K715" s="220"/>
      <c r="L715" s="220"/>
      <c r="M715" s="231"/>
      <c r="N715" s="231"/>
      <c r="O715" s="231"/>
      <c r="P715" s="231"/>
      <c r="Q715" s="220"/>
      <c r="R715" s="231"/>
      <c r="S715" s="231"/>
      <c r="T715" s="231"/>
      <c r="U715" s="231"/>
      <c r="V715" s="220"/>
      <c r="W715" s="231"/>
      <c r="X715" s="231" t="s">
        <v>60</v>
      </c>
      <c r="Y715" s="220">
        <v>1</v>
      </c>
      <c r="Z715" s="220">
        <v>10</v>
      </c>
      <c r="AA715" s="225">
        <f t="shared" si="12"/>
        <v>10</v>
      </c>
      <c r="AB715" s="231" t="s">
        <v>20</v>
      </c>
      <c r="AC715" s="231" t="s">
        <v>3947</v>
      </c>
    </row>
    <row r="716" spans="1:29" x14ac:dyDescent="0.25">
      <c r="A716" s="231">
        <v>713</v>
      </c>
      <c r="B716" s="279" t="s">
        <v>5264</v>
      </c>
      <c r="C716" s="280" t="s">
        <v>5265</v>
      </c>
      <c r="D716" s="273"/>
      <c r="E716" s="231"/>
      <c r="F716" s="231"/>
      <c r="G716" s="231"/>
      <c r="H716" s="231"/>
      <c r="I716" s="231"/>
      <c r="J716" s="231"/>
      <c r="K716" s="220"/>
      <c r="L716" s="220"/>
      <c r="M716" s="231"/>
      <c r="N716" s="231"/>
      <c r="O716" s="231"/>
      <c r="P716" s="231"/>
      <c r="Q716" s="220"/>
      <c r="R716" s="231"/>
      <c r="S716" s="231"/>
      <c r="T716" s="231"/>
      <c r="U716" s="231"/>
      <c r="V716" s="220">
        <v>1</v>
      </c>
      <c r="W716" s="231"/>
      <c r="X716" s="231" t="s">
        <v>60</v>
      </c>
      <c r="Y716" s="220">
        <v>1</v>
      </c>
      <c r="Z716" s="220">
        <v>30</v>
      </c>
      <c r="AA716" s="225">
        <f t="shared" si="12"/>
        <v>30</v>
      </c>
      <c r="AB716" s="231" t="s">
        <v>20</v>
      </c>
      <c r="AC716" s="231" t="s">
        <v>3947</v>
      </c>
    </row>
    <row r="717" spans="1:29" ht="36" x14ac:dyDescent="0.25">
      <c r="A717" s="231">
        <v>714</v>
      </c>
      <c r="B717" s="279" t="s">
        <v>5266</v>
      </c>
      <c r="C717" s="280" t="s">
        <v>5267</v>
      </c>
      <c r="D717" s="273"/>
      <c r="E717" s="231"/>
      <c r="F717" s="231"/>
      <c r="G717" s="231"/>
      <c r="H717" s="231"/>
      <c r="I717" s="231"/>
      <c r="J717" s="231"/>
      <c r="K717" s="220"/>
      <c r="L717" s="220"/>
      <c r="M717" s="231"/>
      <c r="N717" s="231"/>
      <c r="O717" s="231"/>
      <c r="P717" s="231"/>
      <c r="Q717" s="220"/>
      <c r="R717" s="231"/>
      <c r="S717" s="231"/>
      <c r="T717" s="231"/>
      <c r="U717" s="231"/>
      <c r="V717" s="220"/>
      <c r="W717" s="231"/>
      <c r="X717" s="231" t="s">
        <v>60</v>
      </c>
      <c r="Y717" s="220">
        <v>1</v>
      </c>
      <c r="Z717" s="220">
        <v>45</v>
      </c>
      <c r="AA717" s="225">
        <f t="shared" si="12"/>
        <v>45</v>
      </c>
      <c r="AB717" s="231" t="s">
        <v>20</v>
      </c>
      <c r="AC717" s="231" t="s">
        <v>3947</v>
      </c>
    </row>
    <row r="718" spans="1:29" ht="24" x14ac:dyDescent="0.25">
      <c r="A718" s="231">
        <v>715</v>
      </c>
      <c r="B718" s="279" t="s">
        <v>5268</v>
      </c>
      <c r="C718" s="280" t="s">
        <v>5269</v>
      </c>
      <c r="D718" s="273"/>
      <c r="E718" s="231"/>
      <c r="F718" s="231"/>
      <c r="G718" s="231"/>
      <c r="H718" s="231"/>
      <c r="I718" s="231"/>
      <c r="J718" s="231"/>
      <c r="K718" s="220"/>
      <c r="L718" s="220"/>
      <c r="M718" s="231"/>
      <c r="N718" s="231"/>
      <c r="O718" s="231"/>
      <c r="P718" s="231"/>
      <c r="Q718" s="220"/>
      <c r="R718" s="231"/>
      <c r="S718" s="231"/>
      <c r="T718" s="231"/>
      <c r="U718" s="231"/>
      <c r="V718" s="220"/>
      <c r="W718" s="231"/>
      <c r="X718" s="231" t="s">
        <v>60</v>
      </c>
      <c r="Y718" s="220">
        <v>1</v>
      </c>
      <c r="Z718" s="220">
        <v>30</v>
      </c>
      <c r="AA718" s="225">
        <f t="shared" si="12"/>
        <v>30</v>
      </c>
      <c r="AB718" s="231" t="s">
        <v>20</v>
      </c>
      <c r="AC718" s="231" t="s">
        <v>3947</v>
      </c>
    </row>
    <row r="719" spans="1:29" x14ac:dyDescent="0.25">
      <c r="A719" s="231">
        <v>716</v>
      </c>
      <c r="B719" s="279"/>
      <c r="C719" s="280"/>
      <c r="D719" s="273"/>
      <c r="E719" s="231"/>
      <c r="F719" s="231"/>
      <c r="G719" s="231"/>
      <c r="H719" s="231"/>
      <c r="I719" s="231"/>
      <c r="J719" s="231"/>
      <c r="K719" s="220"/>
      <c r="L719" s="220"/>
      <c r="M719" s="231"/>
      <c r="N719" s="231"/>
      <c r="O719" s="231"/>
      <c r="P719" s="231"/>
      <c r="Q719" s="220"/>
      <c r="R719" s="231"/>
      <c r="S719" s="231"/>
      <c r="T719" s="231"/>
      <c r="U719" s="231"/>
      <c r="V719" s="220"/>
      <c r="W719" s="231"/>
      <c r="X719" s="231" t="s">
        <v>60</v>
      </c>
      <c r="Y719" s="220">
        <v>2</v>
      </c>
      <c r="Z719" s="220">
        <v>15</v>
      </c>
      <c r="AA719" s="225">
        <f t="shared" si="12"/>
        <v>30</v>
      </c>
      <c r="AB719" s="231" t="s">
        <v>20</v>
      </c>
      <c r="AC719" s="231" t="s">
        <v>3947</v>
      </c>
    </row>
    <row r="720" spans="1:29" ht="24" x14ac:dyDescent="0.25">
      <c r="A720" s="231">
        <v>717</v>
      </c>
      <c r="B720" s="279" t="s">
        <v>5270</v>
      </c>
      <c r="C720" s="280" t="s">
        <v>5271</v>
      </c>
      <c r="D720" s="273"/>
      <c r="E720" s="231"/>
      <c r="F720" s="231"/>
      <c r="G720" s="231"/>
      <c r="H720" s="231"/>
      <c r="I720" s="231"/>
      <c r="J720" s="231"/>
      <c r="K720" s="220"/>
      <c r="L720" s="220"/>
      <c r="M720" s="231"/>
      <c r="N720" s="231"/>
      <c r="O720" s="231"/>
      <c r="P720" s="231"/>
      <c r="Q720" s="220"/>
      <c r="R720" s="231"/>
      <c r="S720" s="231"/>
      <c r="T720" s="231"/>
      <c r="U720" s="231"/>
      <c r="V720" s="220"/>
      <c r="W720" s="231"/>
      <c r="X720" s="231" t="s">
        <v>60</v>
      </c>
      <c r="Y720" s="220">
        <v>1</v>
      </c>
      <c r="Z720" s="220">
        <v>35</v>
      </c>
      <c r="AA720" s="225">
        <f t="shared" si="12"/>
        <v>35</v>
      </c>
      <c r="AB720" s="231" t="s">
        <v>20</v>
      </c>
      <c r="AC720" s="231" t="s">
        <v>3947</v>
      </c>
    </row>
    <row r="721" spans="1:29" ht="24" x14ac:dyDescent="0.25">
      <c r="A721" s="231">
        <v>718</v>
      </c>
      <c r="B721" s="279" t="s">
        <v>5272</v>
      </c>
      <c r="C721" s="280" t="s">
        <v>5273</v>
      </c>
      <c r="D721" s="273"/>
      <c r="E721" s="231"/>
      <c r="F721" s="231"/>
      <c r="G721" s="231"/>
      <c r="H721" s="231"/>
      <c r="I721" s="231"/>
      <c r="J721" s="231"/>
      <c r="K721" s="220"/>
      <c r="L721" s="220"/>
      <c r="M721" s="231"/>
      <c r="N721" s="231"/>
      <c r="O721" s="231"/>
      <c r="P721" s="231"/>
      <c r="Q721" s="220"/>
      <c r="R721" s="231"/>
      <c r="S721" s="231"/>
      <c r="T721" s="231"/>
      <c r="U721" s="231"/>
      <c r="V721" s="220">
        <v>1</v>
      </c>
      <c r="W721" s="231"/>
      <c r="X721" s="231" t="s">
        <v>60</v>
      </c>
      <c r="Y721" s="220">
        <v>1</v>
      </c>
      <c r="Z721" s="220">
        <v>100</v>
      </c>
      <c r="AA721" s="225">
        <f t="shared" si="12"/>
        <v>100</v>
      </c>
      <c r="AB721" s="231" t="s">
        <v>20</v>
      </c>
      <c r="AC721" s="231" t="s">
        <v>3947</v>
      </c>
    </row>
    <row r="722" spans="1:29" ht="24" x14ac:dyDescent="0.25">
      <c r="A722" s="231">
        <v>719</v>
      </c>
      <c r="B722" s="279" t="s">
        <v>5274</v>
      </c>
      <c r="C722" s="280" t="s">
        <v>5275</v>
      </c>
      <c r="D722" s="273"/>
      <c r="E722" s="231"/>
      <c r="F722" s="231"/>
      <c r="G722" s="231"/>
      <c r="H722" s="231"/>
      <c r="I722" s="231"/>
      <c r="J722" s="231"/>
      <c r="K722" s="220"/>
      <c r="L722" s="220"/>
      <c r="M722" s="231"/>
      <c r="N722" s="231"/>
      <c r="O722" s="231"/>
      <c r="P722" s="231"/>
      <c r="Q722" s="220"/>
      <c r="R722" s="231"/>
      <c r="S722" s="231"/>
      <c r="T722" s="231"/>
      <c r="U722" s="231"/>
      <c r="V722" s="220"/>
      <c r="W722" s="231"/>
      <c r="X722" s="231" t="s">
        <v>60</v>
      </c>
      <c r="Y722" s="220">
        <v>1</v>
      </c>
      <c r="Z722" s="220">
        <v>40</v>
      </c>
      <c r="AA722" s="225">
        <f t="shared" si="12"/>
        <v>40</v>
      </c>
      <c r="AB722" s="231" t="s">
        <v>20</v>
      </c>
      <c r="AC722" s="231" t="s">
        <v>3947</v>
      </c>
    </row>
    <row r="723" spans="1:29" ht="24" x14ac:dyDescent="0.25">
      <c r="A723" s="231">
        <v>720</v>
      </c>
      <c r="B723" s="279" t="s">
        <v>5276</v>
      </c>
      <c r="C723" s="280" t="s">
        <v>5277</v>
      </c>
      <c r="D723" s="273"/>
      <c r="E723" s="231"/>
      <c r="F723" s="231"/>
      <c r="G723" s="231"/>
      <c r="H723" s="231"/>
      <c r="I723" s="231"/>
      <c r="J723" s="231"/>
      <c r="K723" s="220"/>
      <c r="L723" s="220"/>
      <c r="M723" s="231"/>
      <c r="N723" s="231"/>
      <c r="O723" s="231"/>
      <c r="P723" s="231"/>
      <c r="Q723" s="220"/>
      <c r="R723" s="231"/>
      <c r="S723" s="231"/>
      <c r="T723" s="231"/>
      <c r="U723" s="231"/>
      <c r="V723" s="220"/>
      <c r="W723" s="231"/>
      <c r="X723" s="231" t="s">
        <v>60</v>
      </c>
      <c r="Y723" s="220">
        <v>1</v>
      </c>
      <c r="Z723" s="220">
        <v>40</v>
      </c>
      <c r="AA723" s="225">
        <f t="shared" si="12"/>
        <v>40</v>
      </c>
      <c r="AB723" s="231" t="s">
        <v>20</v>
      </c>
      <c r="AC723" s="231" t="s">
        <v>3947</v>
      </c>
    </row>
    <row r="724" spans="1:29" ht="24" x14ac:dyDescent="0.25">
      <c r="A724" s="231">
        <v>721</v>
      </c>
      <c r="B724" s="279" t="s">
        <v>5278</v>
      </c>
      <c r="C724" s="280" t="s">
        <v>5279</v>
      </c>
      <c r="D724" s="273"/>
      <c r="E724" s="231"/>
      <c r="F724" s="231"/>
      <c r="G724" s="231"/>
      <c r="H724" s="231"/>
      <c r="I724" s="231"/>
      <c r="J724" s="231"/>
      <c r="K724" s="220"/>
      <c r="L724" s="220"/>
      <c r="M724" s="231"/>
      <c r="N724" s="231"/>
      <c r="O724" s="231"/>
      <c r="P724" s="231"/>
      <c r="Q724" s="220"/>
      <c r="R724" s="231"/>
      <c r="S724" s="231"/>
      <c r="T724" s="231"/>
      <c r="U724" s="231"/>
      <c r="V724" s="220"/>
      <c r="W724" s="231"/>
      <c r="X724" s="231" t="s">
        <v>60</v>
      </c>
      <c r="Y724" s="220">
        <v>1</v>
      </c>
      <c r="Z724" s="220">
        <v>40</v>
      </c>
      <c r="AA724" s="225">
        <f t="shared" si="12"/>
        <v>40</v>
      </c>
      <c r="AB724" s="231" t="s">
        <v>20</v>
      </c>
      <c r="AC724" s="231" t="s">
        <v>3947</v>
      </c>
    </row>
    <row r="725" spans="1:29" ht="24" x14ac:dyDescent="0.25">
      <c r="A725" s="231">
        <v>722</v>
      </c>
      <c r="B725" s="279" t="s">
        <v>5280</v>
      </c>
      <c r="C725" s="280" t="s">
        <v>5281</v>
      </c>
      <c r="D725" s="273"/>
      <c r="E725" s="231"/>
      <c r="F725" s="231"/>
      <c r="G725" s="231"/>
      <c r="H725" s="231"/>
      <c r="I725" s="231"/>
      <c r="J725" s="231"/>
      <c r="K725" s="220"/>
      <c r="L725" s="220"/>
      <c r="M725" s="231"/>
      <c r="N725" s="231"/>
      <c r="O725" s="231"/>
      <c r="P725" s="231"/>
      <c r="Q725" s="220"/>
      <c r="R725" s="231"/>
      <c r="S725" s="231"/>
      <c r="T725" s="231"/>
      <c r="U725" s="231"/>
      <c r="V725" s="220"/>
      <c r="W725" s="231"/>
      <c r="X725" s="231" t="s">
        <v>60</v>
      </c>
      <c r="Y725" s="220">
        <v>2</v>
      </c>
      <c r="Z725" s="220">
        <v>35</v>
      </c>
      <c r="AA725" s="225">
        <f t="shared" si="12"/>
        <v>70</v>
      </c>
      <c r="AB725" s="231" t="s">
        <v>20</v>
      </c>
      <c r="AC725" s="231" t="s">
        <v>3947</v>
      </c>
    </row>
    <row r="726" spans="1:29" ht="36" x14ac:dyDescent="0.25">
      <c r="A726" s="231">
        <v>723</v>
      </c>
      <c r="B726" s="279" t="s">
        <v>5282</v>
      </c>
      <c r="C726" s="280" t="s">
        <v>5283</v>
      </c>
      <c r="D726" s="273"/>
      <c r="E726" s="231"/>
      <c r="F726" s="231"/>
      <c r="G726" s="231"/>
      <c r="H726" s="231"/>
      <c r="I726" s="231"/>
      <c r="J726" s="231"/>
      <c r="K726" s="220"/>
      <c r="L726" s="220"/>
      <c r="M726" s="231"/>
      <c r="N726" s="231"/>
      <c r="O726" s="231"/>
      <c r="P726" s="231"/>
      <c r="Q726" s="220"/>
      <c r="R726" s="231"/>
      <c r="S726" s="231"/>
      <c r="T726" s="231"/>
      <c r="U726" s="231"/>
      <c r="V726" s="220"/>
      <c r="W726" s="231"/>
      <c r="X726" s="231" t="s">
        <v>60</v>
      </c>
      <c r="Y726" s="220">
        <v>1</v>
      </c>
      <c r="Z726" s="220">
        <v>180</v>
      </c>
      <c r="AA726" s="225">
        <f t="shared" si="12"/>
        <v>180</v>
      </c>
      <c r="AB726" s="231" t="s">
        <v>20</v>
      </c>
      <c r="AC726" s="231" t="s">
        <v>3947</v>
      </c>
    </row>
    <row r="727" spans="1:29" ht="24" x14ac:dyDescent="0.25">
      <c r="A727" s="231">
        <v>724</v>
      </c>
      <c r="B727" s="279" t="s">
        <v>5284</v>
      </c>
      <c r="C727" s="280" t="s">
        <v>5285</v>
      </c>
      <c r="D727" s="273"/>
      <c r="E727" s="231"/>
      <c r="F727" s="231"/>
      <c r="G727" s="231"/>
      <c r="H727" s="231"/>
      <c r="I727" s="231"/>
      <c r="J727" s="231"/>
      <c r="K727" s="220"/>
      <c r="L727" s="220"/>
      <c r="M727" s="231"/>
      <c r="N727" s="231"/>
      <c r="O727" s="231"/>
      <c r="P727" s="231"/>
      <c r="Q727" s="220"/>
      <c r="R727" s="231"/>
      <c r="S727" s="231"/>
      <c r="T727" s="231"/>
      <c r="U727" s="231"/>
      <c r="V727" s="220"/>
      <c r="W727" s="231"/>
      <c r="X727" s="231" t="s">
        <v>60</v>
      </c>
      <c r="Y727" s="220">
        <v>1</v>
      </c>
      <c r="Z727" s="220">
        <v>35</v>
      </c>
      <c r="AA727" s="225">
        <f t="shared" si="12"/>
        <v>35</v>
      </c>
      <c r="AB727" s="231" t="s">
        <v>20</v>
      </c>
      <c r="AC727" s="231" t="s">
        <v>3947</v>
      </c>
    </row>
    <row r="728" spans="1:29" ht="24" x14ac:dyDescent="0.25">
      <c r="A728" s="231">
        <v>725</v>
      </c>
      <c r="B728" s="279" t="s">
        <v>5286</v>
      </c>
      <c r="C728" s="280" t="s">
        <v>5287</v>
      </c>
      <c r="D728" s="273"/>
      <c r="E728" s="231"/>
      <c r="F728" s="231"/>
      <c r="G728" s="231"/>
      <c r="H728" s="231"/>
      <c r="I728" s="231"/>
      <c r="J728" s="231"/>
      <c r="K728" s="220"/>
      <c r="L728" s="220"/>
      <c r="M728" s="231"/>
      <c r="N728" s="231"/>
      <c r="O728" s="231"/>
      <c r="P728" s="231"/>
      <c r="Q728" s="220"/>
      <c r="R728" s="231"/>
      <c r="S728" s="231"/>
      <c r="T728" s="231"/>
      <c r="U728" s="231"/>
      <c r="V728" s="220"/>
      <c r="W728" s="231"/>
      <c r="X728" s="231" t="s">
        <v>60</v>
      </c>
      <c r="Y728" s="220">
        <v>1</v>
      </c>
      <c r="Z728" s="220">
        <v>15</v>
      </c>
      <c r="AA728" s="225">
        <f t="shared" si="12"/>
        <v>15</v>
      </c>
      <c r="AB728" s="231" t="s">
        <v>20</v>
      </c>
      <c r="AC728" s="231" t="s">
        <v>3947</v>
      </c>
    </row>
    <row r="729" spans="1:29" ht="36" x14ac:dyDescent="0.25">
      <c r="A729" s="231">
        <v>726</v>
      </c>
      <c r="B729" s="279" t="s">
        <v>5288</v>
      </c>
      <c r="C729" s="280" t="s">
        <v>5289</v>
      </c>
      <c r="D729" s="273"/>
      <c r="E729" s="231"/>
      <c r="F729" s="231"/>
      <c r="G729" s="231"/>
      <c r="H729" s="231"/>
      <c r="I729" s="231"/>
      <c r="J729" s="231"/>
      <c r="K729" s="220"/>
      <c r="L729" s="220"/>
      <c r="M729" s="231"/>
      <c r="N729" s="231"/>
      <c r="O729" s="231"/>
      <c r="P729" s="231"/>
      <c r="Q729" s="220"/>
      <c r="R729" s="231"/>
      <c r="S729" s="231"/>
      <c r="T729" s="231"/>
      <c r="U729" s="231"/>
      <c r="V729" s="220">
        <v>1</v>
      </c>
      <c r="W729" s="231"/>
      <c r="X729" s="231" t="s">
        <v>60</v>
      </c>
      <c r="Y729" s="220">
        <v>1</v>
      </c>
      <c r="Z729" s="220">
        <v>82.5</v>
      </c>
      <c r="AA729" s="225">
        <f t="shared" si="12"/>
        <v>82.5</v>
      </c>
      <c r="AB729" s="231" t="s">
        <v>20</v>
      </c>
      <c r="AC729" s="231" t="s">
        <v>3947</v>
      </c>
    </row>
    <row r="730" spans="1:29" ht="24" x14ac:dyDescent="0.25">
      <c r="A730" s="231">
        <v>727</v>
      </c>
      <c r="B730" s="279" t="s">
        <v>5290</v>
      </c>
      <c r="C730" s="280" t="s">
        <v>5291</v>
      </c>
      <c r="D730" s="273"/>
      <c r="E730" s="231"/>
      <c r="F730" s="231"/>
      <c r="G730" s="231"/>
      <c r="H730" s="231"/>
      <c r="I730" s="231"/>
      <c r="J730" s="231"/>
      <c r="K730" s="220"/>
      <c r="L730" s="220"/>
      <c r="M730" s="231"/>
      <c r="N730" s="231"/>
      <c r="O730" s="231"/>
      <c r="P730" s="231"/>
      <c r="Q730" s="220"/>
      <c r="R730" s="231"/>
      <c r="S730" s="231"/>
      <c r="T730" s="231"/>
      <c r="U730" s="231"/>
      <c r="V730" s="220"/>
      <c r="W730" s="231"/>
      <c r="X730" s="231" t="s">
        <v>60</v>
      </c>
      <c r="Y730" s="220">
        <v>1</v>
      </c>
      <c r="Z730" s="220">
        <v>20</v>
      </c>
      <c r="AA730" s="225">
        <f t="shared" si="12"/>
        <v>20</v>
      </c>
      <c r="AB730" s="231" t="s">
        <v>20</v>
      </c>
      <c r="AC730" s="231" t="s">
        <v>3947</v>
      </c>
    </row>
    <row r="731" spans="1:29" ht="36" x14ac:dyDescent="0.25">
      <c r="A731" s="231">
        <v>728</v>
      </c>
      <c r="B731" s="279" t="s">
        <v>5292</v>
      </c>
      <c r="C731" s="280" t="s">
        <v>5293</v>
      </c>
      <c r="D731" s="273"/>
      <c r="E731" s="231"/>
      <c r="F731" s="231"/>
      <c r="G731" s="231"/>
      <c r="H731" s="231"/>
      <c r="I731" s="231"/>
      <c r="J731" s="231"/>
      <c r="K731" s="220"/>
      <c r="L731" s="220"/>
      <c r="M731" s="231"/>
      <c r="N731" s="231"/>
      <c r="O731" s="231"/>
      <c r="P731" s="231"/>
      <c r="Q731" s="220"/>
      <c r="R731" s="231"/>
      <c r="S731" s="231"/>
      <c r="T731" s="231"/>
      <c r="U731" s="231"/>
      <c r="V731" s="220"/>
      <c r="W731" s="231"/>
      <c r="X731" s="231" t="s">
        <v>60</v>
      </c>
      <c r="Y731" s="220">
        <v>1</v>
      </c>
      <c r="Z731" s="220">
        <v>100</v>
      </c>
      <c r="AA731" s="225">
        <f t="shared" si="12"/>
        <v>100</v>
      </c>
      <c r="AB731" s="231" t="s">
        <v>20</v>
      </c>
      <c r="AC731" s="231" t="s">
        <v>3947</v>
      </c>
    </row>
    <row r="732" spans="1:29" ht="24" x14ac:dyDescent="0.25">
      <c r="A732" s="231">
        <v>729</v>
      </c>
      <c r="B732" s="279" t="s">
        <v>5294</v>
      </c>
      <c r="C732" s="280" t="s">
        <v>5295</v>
      </c>
      <c r="D732" s="273"/>
      <c r="E732" s="231"/>
      <c r="F732" s="231"/>
      <c r="G732" s="231"/>
      <c r="H732" s="231"/>
      <c r="I732" s="231"/>
      <c r="J732" s="231"/>
      <c r="K732" s="220"/>
      <c r="L732" s="220"/>
      <c r="M732" s="231"/>
      <c r="N732" s="231"/>
      <c r="O732" s="231"/>
      <c r="P732" s="231"/>
      <c r="Q732" s="220"/>
      <c r="R732" s="231"/>
      <c r="S732" s="231"/>
      <c r="T732" s="231"/>
      <c r="U732" s="231"/>
      <c r="V732" s="220"/>
      <c r="W732" s="231"/>
      <c r="X732" s="231" t="s">
        <v>60</v>
      </c>
      <c r="Y732" s="220">
        <v>1</v>
      </c>
      <c r="Z732" s="220">
        <v>63</v>
      </c>
      <c r="AA732" s="225">
        <f t="shared" si="12"/>
        <v>63</v>
      </c>
      <c r="AB732" s="231" t="s">
        <v>20</v>
      </c>
      <c r="AC732" s="231" t="s">
        <v>3947</v>
      </c>
    </row>
    <row r="733" spans="1:29" ht="36" x14ac:dyDescent="0.25">
      <c r="A733" s="231">
        <v>730</v>
      </c>
      <c r="B733" s="279" t="s">
        <v>5296</v>
      </c>
      <c r="C733" s="280" t="s">
        <v>5297</v>
      </c>
      <c r="D733" s="273"/>
      <c r="E733" s="231"/>
      <c r="F733" s="231"/>
      <c r="G733" s="231"/>
      <c r="H733" s="231"/>
      <c r="I733" s="231"/>
      <c r="J733" s="231"/>
      <c r="K733" s="220"/>
      <c r="L733" s="220"/>
      <c r="M733" s="231"/>
      <c r="N733" s="231"/>
      <c r="O733" s="231"/>
      <c r="P733" s="231"/>
      <c r="Q733" s="220"/>
      <c r="R733" s="231"/>
      <c r="S733" s="231"/>
      <c r="T733" s="231"/>
      <c r="U733" s="231"/>
      <c r="V733" s="220"/>
      <c r="W733" s="231"/>
      <c r="X733" s="231" t="s">
        <v>60</v>
      </c>
      <c r="Y733" s="220">
        <v>1</v>
      </c>
      <c r="Z733" s="220">
        <v>50</v>
      </c>
      <c r="AA733" s="225">
        <f t="shared" si="12"/>
        <v>50</v>
      </c>
      <c r="AB733" s="231" t="s">
        <v>20</v>
      </c>
      <c r="AC733" s="231" t="s">
        <v>3947</v>
      </c>
    </row>
    <row r="734" spans="1:29" ht="48" x14ac:dyDescent="0.25">
      <c r="A734" s="231">
        <v>731</v>
      </c>
      <c r="B734" s="279" t="s">
        <v>5298</v>
      </c>
      <c r="C734" s="280" t="s">
        <v>5299</v>
      </c>
      <c r="D734" s="273"/>
      <c r="E734" s="231"/>
      <c r="F734" s="231"/>
      <c r="G734" s="231"/>
      <c r="H734" s="231"/>
      <c r="I734" s="231"/>
      <c r="J734" s="231"/>
      <c r="K734" s="220"/>
      <c r="L734" s="220"/>
      <c r="M734" s="231"/>
      <c r="N734" s="231"/>
      <c r="O734" s="231"/>
      <c r="P734" s="231"/>
      <c r="Q734" s="220"/>
      <c r="R734" s="231"/>
      <c r="S734" s="231"/>
      <c r="T734" s="231"/>
      <c r="U734" s="231"/>
      <c r="V734" s="220"/>
      <c r="W734" s="231"/>
      <c r="X734" s="231" t="s">
        <v>60</v>
      </c>
      <c r="Y734" s="220">
        <v>1</v>
      </c>
      <c r="Z734" s="220">
        <v>45</v>
      </c>
      <c r="AA734" s="225">
        <f t="shared" si="12"/>
        <v>45</v>
      </c>
      <c r="AB734" s="231" t="s">
        <v>20</v>
      </c>
      <c r="AC734" s="231" t="s">
        <v>3947</v>
      </c>
    </row>
    <row r="735" spans="1:29" ht="48" x14ac:dyDescent="0.25">
      <c r="A735" s="231">
        <v>732</v>
      </c>
      <c r="B735" s="279" t="s">
        <v>5300</v>
      </c>
      <c r="C735" s="280" t="s">
        <v>5301</v>
      </c>
      <c r="D735" s="273"/>
      <c r="E735" s="231"/>
      <c r="F735" s="231"/>
      <c r="G735" s="231"/>
      <c r="H735" s="231"/>
      <c r="I735" s="231"/>
      <c r="J735" s="231"/>
      <c r="K735" s="220"/>
      <c r="L735" s="220"/>
      <c r="M735" s="231"/>
      <c r="N735" s="231"/>
      <c r="O735" s="231"/>
      <c r="P735" s="231"/>
      <c r="Q735" s="220"/>
      <c r="R735" s="231"/>
      <c r="S735" s="231"/>
      <c r="T735" s="231"/>
      <c r="U735" s="231"/>
      <c r="V735" s="220"/>
      <c r="W735" s="231"/>
      <c r="X735" s="231" t="s">
        <v>60</v>
      </c>
      <c r="Y735" s="220">
        <v>1</v>
      </c>
      <c r="Z735" s="220">
        <v>63</v>
      </c>
      <c r="AA735" s="225">
        <f t="shared" si="12"/>
        <v>63</v>
      </c>
      <c r="AB735" s="231" t="s">
        <v>20</v>
      </c>
      <c r="AC735" s="231" t="s">
        <v>3947</v>
      </c>
    </row>
    <row r="736" spans="1:29" ht="36" x14ac:dyDescent="0.25">
      <c r="A736" s="231">
        <v>733</v>
      </c>
      <c r="B736" s="279" t="s">
        <v>5302</v>
      </c>
      <c r="C736" s="280" t="s">
        <v>5303</v>
      </c>
      <c r="D736" s="273"/>
      <c r="E736" s="231"/>
      <c r="F736" s="231"/>
      <c r="G736" s="231"/>
      <c r="H736" s="231"/>
      <c r="I736" s="231"/>
      <c r="J736" s="231"/>
      <c r="K736" s="220"/>
      <c r="L736" s="220"/>
      <c r="M736" s="231"/>
      <c r="N736" s="231"/>
      <c r="O736" s="231"/>
      <c r="P736" s="231"/>
      <c r="Q736" s="220"/>
      <c r="R736" s="231"/>
      <c r="S736" s="231"/>
      <c r="T736" s="231"/>
      <c r="U736" s="231"/>
      <c r="V736" s="220"/>
      <c r="W736" s="231"/>
      <c r="X736" s="231" t="s">
        <v>60</v>
      </c>
      <c r="Y736" s="220">
        <v>1</v>
      </c>
      <c r="Z736" s="220">
        <v>35</v>
      </c>
      <c r="AA736" s="225">
        <f t="shared" si="12"/>
        <v>35</v>
      </c>
      <c r="AB736" s="231" t="s">
        <v>20</v>
      </c>
      <c r="AC736" s="231" t="s">
        <v>3947</v>
      </c>
    </row>
    <row r="737" spans="1:29" ht="36" x14ac:dyDescent="0.25">
      <c r="A737" s="231">
        <v>734</v>
      </c>
      <c r="B737" s="279" t="s">
        <v>5304</v>
      </c>
      <c r="C737" s="280" t="s">
        <v>5305</v>
      </c>
      <c r="D737" s="273"/>
      <c r="E737" s="231"/>
      <c r="F737" s="231"/>
      <c r="G737" s="231"/>
      <c r="H737" s="231"/>
      <c r="I737" s="231"/>
      <c r="J737" s="231"/>
      <c r="K737" s="220"/>
      <c r="L737" s="220"/>
      <c r="M737" s="231"/>
      <c r="N737" s="231"/>
      <c r="O737" s="231"/>
      <c r="P737" s="231"/>
      <c r="Q737" s="220"/>
      <c r="R737" s="231"/>
      <c r="S737" s="231"/>
      <c r="T737" s="231"/>
      <c r="U737" s="231"/>
      <c r="V737" s="220"/>
      <c r="W737" s="231"/>
      <c r="X737" s="231" t="s">
        <v>60</v>
      </c>
      <c r="Y737" s="220">
        <v>1</v>
      </c>
      <c r="Z737" s="220">
        <v>30</v>
      </c>
      <c r="AA737" s="225">
        <f t="shared" si="12"/>
        <v>30</v>
      </c>
      <c r="AB737" s="231" t="s">
        <v>20</v>
      </c>
      <c r="AC737" s="231" t="s">
        <v>3947</v>
      </c>
    </row>
    <row r="738" spans="1:29" ht="36" x14ac:dyDescent="0.25">
      <c r="A738" s="231">
        <v>735</v>
      </c>
      <c r="B738" s="279" t="s">
        <v>5306</v>
      </c>
      <c r="C738" s="280" t="s">
        <v>5307</v>
      </c>
      <c r="D738" s="273"/>
      <c r="E738" s="231"/>
      <c r="F738" s="231"/>
      <c r="G738" s="231"/>
      <c r="H738" s="231"/>
      <c r="I738" s="231"/>
      <c r="J738" s="231"/>
      <c r="K738" s="220"/>
      <c r="L738" s="220"/>
      <c r="M738" s="231"/>
      <c r="N738" s="231"/>
      <c r="O738" s="231"/>
      <c r="P738" s="231"/>
      <c r="Q738" s="220"/>
      <c r="R738" s="231"/>
      <c r="S738" s="231"/>
      <c r="T738" s="231"/>
      <c r="U738" s="231"/>
      <c r="V738" s="220"/>
      <c r="W738" s="231"/>
      <c r="X738" s="231" t="s">
        <v>60</v>
      </c>
      <c r="Y738" s="220">
        <v>1</v>
      </c>
      <c r="Z738" s="220">
        <v>35</v>
      </c>
      <c r="AA738" s="225">
        <f t="shared" si="12"/>
        <v>35</v>
      </c>
      <c r="AB738" s="231" t="s">
        <v>20</v>
      </c>
      <c r="AC738" s="231" t="s">
        <v>3947</v>
      </c>
    </row>
    <row r="739" spans="1:29" ht="36" x14ac:dyDescent="0.25">
      <c r="A739" s="231">
        <v>736</v>
      </c>
      <c r="B739" s="279" t="s">
        <v>5308</v>
      </c>
      <c r="C739" s="280" t="s">
        <v>5309</v>
      </c>
      <c r="D739" s="273"/>
      <c r="E739" s="231"/>
      <c r="F739" s="231"/>
      <c r="G739" s="231"/>
      <c r="H739" s="231"/>
      <c r="I739" s="231"/>
      <c r="J739" s="231"/>
      <c r="K739" s="220"/>
      <c r="L739" s="220"/>
      <c r="M739" s="231"/>
      <c r="N739" s="231"/>
      <c r="O739" s="231"/>
      <c r="P739" s="231"/>
      <c r="Q739" s="220"/>
      <c r="R739" s="231"/>
      <c r="S739" s="231"/>
      <c r="T739" s="231"/>
      <c r="U739" s="231"/>
      <c r="V739" s="220"/>
      <c r="W739" s="231"/>
      <c r="X739" s="231" t="s">
        <v>60</v>
      </c>
      <c r="Y739" s="220">
        <v>1</v>
      </c>
      <c r="Z739" s="220">
        <v>125</v>
      </c>
      <c r="AA739" s="225">
        <f t="shared" si="12"/>
        <v>125</v>
      </c>
      <c r="AB739" s="231" t="s">
        <v>20</v>
      </c>
      <c r="AC739" s="231" t="s">
        <v>3947</v>
      </c>
    </row>
    <row r="740" spans="1:29" ht="36" x14ac:dyDescent="0.25">
      <c r="A740" s="231">
        <v>737</v>
      </c>
      <c r="B740" s="279" t="s">
        <v>5310</v>
      </c>
      <c r="C740" s="280" t="s">
        <v>5311</v>
      </c>
      <c r="D740" s="273"/>
      <c r="E740" s="231"/>
      <c r="F740" s="231"/>
      <c r="G740" s="231"/>
      <c r="H740" s="231"/>
      <c r="I740" s="231"/>
      <c r="J740" s="231"/>
      <c r="K740" s="220"/>
      <c r="L740" s="220"/>
      <c r="M740" s="231"/>
      <c r="N740" s="231"/>
      <c r="O740" s="231"/>
      <c r="P740" s="231"/>
      <c r="Q740" s="220"/>
      <c r="R740" s="231"/>
      <c r="S740" s="231"/>
      <c r="T740" s="231"/>
      <c r="U740" s="231"/>
      <c r="V740" s="220"/>
      <c r="W740" s="231"/>
      <c r="X740" s="231" t="s">
        <v>60</v>
      </c>
      <c r="Y740" s="220">
        <v>1</v>
      </c>
      <c r="Z740" s="220">
        <v>50</v>
      </c>
      <c r="AA740" s="225">
        <f t="shared" si="12"/>
        <v>50</v>
      </c>
      <c r="AB740" s="231" t="s">
        <v>20</v>
      </c>
      <c r="AC740" s="231" t="s">
        <v>3947</v>
      </c>
    </row>
    <row r="741" spans="1:29" ht="24" x14ac:dyDescent="0.25">
      <c r="A741" s="231">
        <v>738</v>
      </c>
      <c r="B741" s="279" t="s">
        <v>5312</v>
      </c>
      <c r="C741" s="280" t="s">
        <v>5313</v>
      </c>
      <c r="D741" s="273"/>
      <c r="E741" s="231"/>
      <c r="F741" s="231"/>
      <c r="G741" s="231"/>
      <c r="H741" s="231"/>
      <c r="I741" s="231"/>
      <c r="J741" s="231"/>
      <c r="K741" s="220"/>
      <c r="L741" s="220"/>
      <c r="M741" s="231"/>
      <c r="N741" s="231"/>
      <c r="O741" s="231"/>
      <c r="P741" s="231"/>
      <c r="Q741" s="220"/>
      <c r="R741" s="231"/>
      <c r="S741" s="231"/>
      <c r="T741" s="231"/>
      <c r="U741" s="231"/>
      <c r="V741" s="220"/>
      <c r="W741" s="231"/>
      <c r="X741" s="231" t="s">
        <v>60</v>
      </c>
      <c r="Y741" s="220">
        <v>1</v>
      </c>
      <c r="Z741" s="220">
        <v>62.5</v>
      </c>
      <c r="AA741" s="225">
        <f t="shared" si="12"/>
        <v>62.5</v>
      </c>
      <c r="AB741" s="231" t="s">
        <v>20</v>
      </c>
      <c r="AC741" s="231" t="s">
        <v>3947</v>
      </c>
    </row>
    <row r="742" spans="1:29" ht="48" x14ac:dyDescent="0.25">
      <c r="A742" s="231">
        <v>739</v>
      </c>
      <c r="B742" s="279" t="s">
        <v>5314</v>
      </c>
      <c r="C742" s="280" t="s">
        <v>5315</v>
      </c>
      <c r="D742" s="273"/>
      <c r="E742" s="231"/>
      <c r="F742" s="231"/>
      <c r="G742" s="231"/>
      <c r="H742" s="231"/>
      <c r="I742" s="231"/>
      <c r="J742" s="231"/>
      <c r="K742" s="220"/>
      <c r="L742" s="220"/>
      <c r="M742" s="231"/>
      <c r="N742" s="231"/>
      <c r="O742" s="231"/>
      <c r="P742" s="231"/>
      <c r="Q742" s="220"/>
      <c r="R742" s="231"/>
      <c r="S742" s="231"/>
      <c r="T742" s="231"/>
      <c r="U742" s="231"/>
      <c r="V742" s="220">
        <v>1</v>
      </c>
      <c r="W742" s="231"/>
      <c r="X742" s="231" t="s">
        <v>60</v>
      </c>
      <c r="Y742" s="220">
        <v>1</v>
      </c>
      <c r="Z742" s="220">
        <v>25</v>
      </c>
      <c r="AA742" s="225">
        <f t="shared" si="12"/>
        <v>25</v>
      </c>
      <c r="AB742" s="231" t="s">
        <v>20</v>
      </c>
      <c r="AC742" s="231" t="s">
        <v>3947</v>
      </c>
    </row>
    <row r="743" spans="1:29" ht="72" x14ac:dyDescent="0.25">
      <c r="A743" s="231">
        <v>740</v>
      </c>
      <c r="B743" s="279" t="s">
        <v>5316</v>
      </c>
      <c r="C743" s="280" t="s">
        <v>5317</v>
      </c>
      <c r="D743" s="273"/>
      <c r="E743" s="231"/>
      <c r="F743" s="231"/>
      <c r="G743" s="231"/>
      <c r="H743" s="231"/>
      <c r="I743" s="231"/>
      <c r="J743" s="231"/>
      <c r="K743" s="220"/>
      <c r="L743" s="220"/>
      <c r="M743" s="231"/>
      <c r="N743" s="231"/>
      <c r="O743" s="231"/>
      <c r="P743" s="231"/>
      <c r="Q743" s="220"/>
      <c r="R743" s="231"/>
      <c r="S743" s="231"/>
      <c r="T743" s="231"/>
      <c r="U743" s="231"/>
      <c r="V743" s="220"/>
      <c r="W743" s="231"/>
      <c r="X743" s="231" t="s">
        <v>60</v>
      </c>
      <c r="Y743" s="220">
        <v>1</v>
      </c>
      <c r="Z743" s="220">
        <v>250</v>
      </c>
      <c r="AA743" s="225">
        <f t="shared" si="12"/>
        <v>250</v>
      </c>
      <c r="AB743" s="231" t="s">
        <v>20</v>
      </c>
      <c r="AC743" s="231" t="s">
        <v>3947</v>
      </c>
    </row>
    <row r="744" spans="1:29" ht="60" x14ac:dyDescent="0.25">
      <c r="A744" s="231">
        <v>741</v>
      </c>
      <c r="B744" s="279" t="s">
        <v>5318</v>
      </c>
      <c r="C744" s="280" t="s">
        <v>5319</v>
      </c>
      <c r="D744" s="273"/>
      <c r="E744" s="231"/>
      <c r="F744" s="231"/>
      <c r="G744" s="231"/>
      <c r="H744" s="231"/>
      <c r="I744" s="231"/>
      <c r="J744" s="231"/>
      <c r="K744" s="220"/>
      <c r="L744" s="220"/>
      <c r="M744" s="231"/>
      <c r="N744" s="231"/>
      <c r="O744" s="231"/>
      <c r="P744" s="231"/>
      <c r="Q744" s="220"/>
      <c r="R744" s="231"/>
      <c r="S744" s="231"/>
      <c r="T744" s="231"/>
      <c r="U744" s="231"/>
      <c r="V744" s="220"/>
      <c r="W744" s="231"/>
      <c r="X744" s="231" t="s">
        <v>60</v>
      </c>
      <c r="Y744" s="220">
        <v>1</v>
      </c>
      <c r="Z744" s="220">
        <v>125</v>
      </c>
      <c r="AA744" s="225">
        <f t="shared" si="12"/>
        <v>125</v>
      </c>
      <c r="AB744" s="231" t="s">
        <v>20</v>
      </c>
      <c r="AC744" s="231" t="s">
        <v>3947</v>
      </c>
    </row>
    <row r="745" spans="1:29" ht="36" x14ac:dyDescent="0.25">
      <c r="A745" s="231">
        <v>742</v>
      </c>
      <c r="B745" s="279" t="s">
        <v>5320</v>
      </c>
      <c r="C745" s="280" t="s">
        <v>5321</v>
      </c>
      <c r="D745" s="273"/>
      <c r="E745" s="231"/>
      <c r="F745" s="231"/>
      <c r="G745" s="231"/>
      <c r="H745" s="231"/>
      <c r="I745" s="231"/>
      <c r="J745" s="231"/>
      <c r="K745" s="220"/>
      <c r="L745" s="220"/>
      <c r="M745" s="231"/>
      <c r="N745" s="231"/>
      <c r="O745" s="231"/>
      <c r="P745" s="231"/>
      <c r="Q745" s="220"/>
      <c r="R745" s="231"/>
      <c r="S745" s="231"/>
      <c r="T745" s="231"/>
      <c r="U745" s="231"/>
      <c r="V745" s="220"/>
      <c r="W745" s="231"/>
      <c r="X745" s="231" t="s">
        <v>60</v>
      </c>
      <c r="Y745" s="220">
        <v>1</v>
      </c>
      <c r="Z745" s="220">
        <v>30</v>
      </c>
      <c r="AA745" s="225">
        <f t="shared" si="12"/>
        <v>30</v>
      </c>
      <c r="AB745" s="231" t="s">
        <v>20</v>
      </c>
      <c r="AC745" s="231" t="s">
        <v>3947</v>
      </c>
    </row>
    <row r="746" spans="1:29" ht="36" x14ac:dyDescent="0.25">
      <c r="A746" s="231">
        <v>743</v>
      </c>
      <c r="B746" s="279" t="s">
        <v>5322</v>
      </c>
      <c r="C746" s="280" t="s">
        <v>5323</v>
      </c>
      <c r="D746" s="273"/>
      <c r="E746" s="231"/>
      <c r="F746" s="231"/>
      <c r="G746" s="231"/>
      <c r="H746" s="231"/>
      <c r="I746" s="231"/>
      <c r="J746" s="231"/>
      <c r="K746" s="220"/>
      <c r="L746" s="220"/>
      <c r="M746" s="231"/>
      <c r="N746" s="231"/>
      <c r="O746" s="231"/>
      <c r="P746" s="231"/>
      <c r="Q746" s="220"/>
      <c r="R746" s="231"/>
      <c r="S746" s="231"/>
      <c r="T746" s="231"/>
      <c r="U746" s="231"/>
      <c r="V746" s="220"/>
      <c r="W746" s="231"/>
      <c r="X746" s="231" t="s">
        <v>60</v>
      </c>
      <c r="Y746" s="220">
        <v>1</v>
      </c>
      <c r="Z746" s="220">
        <v>63</v>
      </c>
      <c r="AA746" s="225">
        <f t="shared" si="12"/>
        <v>63</v>
      </c>
      <c r="AB746" s="231" t="s">
        <v>20</v>
      </c>
      <c r="AC746" s="231" t="s">
        <v>3947</v>
      </c>
    </row>
    <row r="747" spans="1:29" ht="36" x14ac:dyDescent="0.25">
      <c r="A747" s="231">
        <v>744</v>
      </c>
      <c r="B747" s="279" t="s">
        <v>5324</v>
      </c>
      <c r="C747" s="280" t="s">
        <v>5325</v>
      </c>
      <c r="D747" s="273"/>
      <c r="E747" s="231"/>
      <c r="F747" s="231"/>
      <c r="G747" s="231"/>
      <c r="H747" s="231"/>
      <c r="I747" s="231"/>
      <c r="J747" s="231"/>
      <c r="K747" s="220"/>
      <c r="L747" s="220"/>
      <c r="M747" s="231"/>
      <c r="N747" s="231"/>
      <c r="O747" s="231"/>
      <c r="P747" s="231"/>
      <c r="Q747" s="220"/>
      <c r="R747" s="231"/>
      <c r="S747" s="231"/>
      <c r="T747" s="231"/>
      <c r="U747" s="231"/>
      <c r="V747" s="220"/>
      <c r="W747" s="231"/>
      <c r="X747" s="231" t="s">
        <v>60</v>
      </c>
      <c r="Y747" s="220">
        <v>1</v>
      </c>
      <c r="Z747" s="220">
        <v>62.5</v>
      </c>
      <c r="AA747" s="225">
        <f t="shared" si="12"/>
        <v>62.5</v>
      </c>
      <c r="AB747" s="231" t="s">
        <v>20</v>
      </c>
      <c r="AC747" s="231" t="s">
        <v>3947</v>
      </c>
    </row>
    <row r="748" spans="1:29" ht="36" x14ac:dyDescent="0.25">
      <c r="A748" s="231">
        <v>745</v>
      </c>
      <c r="B748" s="279" t="s">
        <v>5326</v>
      </c>
      <c r="C748" s="280" t="s">
        <v>5327</v>
      </c>
      <c r="D748" s="273"/>
      <c r="E748" s="231"/>
      <c r="F748" s="231"/>
      <c r="G748" s="231"/>
      <c r="H748" s="231"/>
      <c r="I748" s="231"/>
      <c r="J748" s="231"/>
      <c r="K748" s="220"/>
      <c r="L748" s="220"/>
      <c r="M748" s="231"/>
      <c r="N748" s="231"/>
      <c r="O748" s="231"/>
      <c r="P748" s="231"/>
      <c r="Q748" s="220"/>
      <c r="R748" s="231"/>
      <c r="S748" s="231"/>
      <c r="T748" s="231"/>
      <c r="U748" s="231"/>
      <c r="V748" s="220"/>
      <c r="W748" s="231"/>
      <c r="X748" s="231" t="s">
        <v>60</v>
      </c>
      <c r="Y748" s="220">
        <v>1</v>
      </c>
      <c r="Z748" s="220">
        <v>62.5</v>
      </c>
      <c r="AA748" s="225">
        <f t="shared" si="12"/>
        <v>62.5</v>
      </c>
      <c r="AB748" s="231" t="s">
        <v>20</v>
      </c>
      <c r="AC748" s="231" t="s">
        <v>3947</v>
      </c>
    </row>
    <row r="749" spans="1:29" ht="36" x14ac:dyDescent="0.25">
      <c r="A749" s="231">
        <v>746</v>
      </c>
      <c r="B749" s="279" t="s">
        <v>5328</v>
      </c>
      <c r="C749" s="280" t="s">
        <v>5329</v>
      </c>
      <c r="D749" s="273"/>
      <c r="E749" s="231"/>
      <c r="F749" s="231"/>
      <c r="G749" s="231"/>
      <c r="H749" s="231"/>
      <c r="I749" s="231"/>
      <c r="J749" s="231"/>
      <c r="K749" s="220"/>
      <c r="L749" s="220"/>
      <c r="M749" s="231"/>
      <c r="N749" s="231"/>
      <c r="O749" s="231"/>
      <c r="P749" s="231"/>
      <c r="Q749" s="220"/>
      <c r="R749" s="231"/>
      <c r="S749" s="231"/>
      <c r="T749" s="231"/>
      <c r="U749" s="231"/>
      <c r="V749" s="220"/>
      <c r="W749" s="231"/>
      <c r="X749" s="231" t="s">
        <v>60</v>
      </c>
      <c r="Y749" s="220">
        <v>1</v>
      </c>
      <c r="Z749" s="283">
        <v>40</v>
      </c>
      <c r="AA749" s="225">
        <f t="shared" si="12"/>
        <v>40</v>
      </c>
      <c r="AB749" s="231" t="s">
        <v>20</v>
      </c>
      <c r="AC749" s="231" t="s">
        <v>3947</v>
      </c>
    </row>
    <row r="750" spans="1:29" ht="24" x14ac:dyDescent="0.25">
      <c r="A750" s="231">
        <v>747</v>
      </c>
      <c r="B750" s="279" t="s">
        <v>5330</v>
      </c>
      <c r="C750" s="280" t="s">
        <v>5331</v>
      </c>
      <c r="D750" s="273"/>
      <c r="E750" s="231"/>
      <c r="F750" s="231"/>
      <c r="G750" s="231"/>
      <c r="H750" s="231"/>
      <c r="I750" s="231"/>
      <c r="J750" s="231"/>
      <c r="K750" s="220"/>
      <c r="L750" s="220"/>
      <c r="M750" s="231"/>
      <c r="N750" s="231"/>
      <c r="O750" s="231"/>
      <c r="P750" s="231"/>
      <c r="Q750" s="220"/>
      <c r="R750" s="231"/>
      <c r="S750" s="231"/>
      <c r="T750" s="231"/>
      <c r="U750" s="231"/>
      <c r="V750" s="220"/>
      <c r="W750" s="231"/>
      <c r="X750" s="231" t="s">
        <v>60</v>
      </c>
      <c r="Y750" s="220">
        <v>1</v>
      </c>
      <c r="Z750" s="220">
        <v>30</v>
      </c>
      <c r="AA750" s="225">
        <f t="shared" si="12"/>
        <v>30</v>
      </c>
      <c r="AB750" s="231" t="s">
        <v>20</v>
      </c>
      <c r="AC750" s="231" t="s">
        <v>3947</v>
      </c>
    </row>
    <row r="751" spans="1:29" ht="36" x14ac:dyDescent="0.25">
      <c r="A751" s="231">
        <v>748</v>
      </c>
      <c r="B751" s="279" t="s">
        <v>5332</v>
      </c>
      <c r="C751" s="280" t="s">
        <v>5333</v>
      </c>
      <c r="D751" s="273"/>
      <c r="E751" s="231"/>
      <c r="F751" s="231"/>
      <c r="G751" s="231"/>
      <c r="H751" s="231"/>
      <c r="I751" s="231"/>
      <c r="J751" s="231"/>
      <c r="K751" s="220"/>
      <c r="L751" s="220"/>
      <c r="M751" s="231"/>
      <c r="N751" s="231"/>
      <c r="O751" s="231"/>
      <c r="P751" s="231"/>
      <c r="Q751" s="220"/>
      <c r="R751" s="231"/>
      <c r="S751" s="231"/>
      <c r="T751" s="231"/>
      <c r="U751" s="231"/>
      <c r="V751" s="220"/>
      <c r="W751" s="231"/>
      <c r="X751" s="231" t="s">
        <v>60</v>
      </c>
      <c r="Y751" s="220">
        <v>1</v>
      </c>
      <c r="Z751" s="220">
        <v>62.5</v>
      </c>
      <c r="AA751" s="225">
        <f t="shared" si="12"/>
        <v>62.5</v>
      </c>
      <c r="AB751" s="231" t="s">
        <v>20</v>
      </c>
      <c r="AC751" s="231" t="s">
        <v>3947</v>
      </c>
    </row>
    <row r="752" spans="1:29" ht="36" x14ac:dyDescent="0.25">
      <c r="A752" s="231">
        <v>749</v>
      </c>
      <c r="B752" s="279" t="s">
        <v>5334</v>
      </c>
      <c r="C752" s="280" t="s">
        <v>5335</v>
      </c>
      <c r="D752" s="273"/>
      <c r="E752" s="231"/>
      <c r="F752" s="231"/>
      <c r="G752" s="231"/>
      <c r="H752" s="231"/>
      <c r="I752" s="231"/>
      <c r="J752" s="231"/>
      <c r="K752" s="220"/>
      <c r="L752" s="220"/>
      <c r="M752" s="231"/>
      <c r="N752" s="231"/>
      <c r="O752" s="231"/>
      <c r="P752" s="231"/>
      <c r="Q752" s="220"/>
      <c r="R752" s="231"/>
      <c r="S752" s="231"/>
      <c r="T752" s="231"/>
      <c r="U752" s="231"/>
      <c r="V752" s="220">
        <v>1</v>
      </c>
      <c r="W752" s="231"/>
      <c r="X752" s="231" t="s">
        <v>60</v>
      </c>
      <c r="Y752" s="220">
        <v>1</v>
      </c>
      <c r="Z752" s="220">
        <v>125</v>
      </c>
      <c r="AA752" s="225">
        <f t="shared" si="12"/>
        <v>125</v>
      </c>
      <c r="AB752" s="231" t="s">
        <v>20</v>
      </c>
      <c r="AC752" s="231" t="s">
        <v>3947</v>
      </c>
    </row>
    <row r="753" spans="1:29" ht="24" x14ac:dyDescent="0.25">
      <c r="A753" s="231">
        <v>750</v>
      </c>
      <c r="B753" s="279" t="s">
        <v>5336</v>
      </c>
      <c r="C753" s="280" t="s">
        <v>5337</v>
      </c>
      <c r="D753" s="273"/>
      <c r="E753" s="231"/>
      <c r="F753" s="231"/>
      <c r="G753" s="231"/>
      <c r="H753" s="231"/>
      <c r="I753" s="231"/>
      <c r="J753" s="231"/>
      <c r="K753" s="220"/>
      <c r="L753" s="220"/>
      <c r="M753" s="231"/>
      <c r="N753" s="231"/>
      <c r="O753" s="231"/>
      <c r="P753" s="231"/>
      <c r="Q753" s="220"/>
      <c r="R753" s="231"/>
      <c r="S753" s="231"/>
      <c r="T753" s="231"/>
      <c r="U753" s="231"/>
      <c r="V753" s="220"/>
      <c r="W753" s="231"/>
      <c r="X753" s="231" t="s">
        <v>60</v>
      </c>
      <c r="Y753" s="220">
        <v>1</v>
      </c>
      <c r="Z753" s="220">
        <v>40</v>
      </c>
      <c r="AA753" s="225">
        <f t="shared" si="12"/>
        <v>40</v>
      </c>
      <c r="AB753" s="231" t="s">
        <v>20</v>
      </c>
      <c r="AC753" s="231" t="s">
        <v>3947</v>
      </c>
    </row>
    <row r="754" spans="1:29" ht="36" x14ac:dyDescent="0.25">
      <c r="A754" s="231">
        <v>751</v>
      </c>
      <c r="B754" s="279" t="s">
        <v>5338</v>
      </c>
      <c r="C754" s="280" t="s">
        <v>5339</v>
      </c>
      <c r="D754" s="273"/>
      <c r="E754" s="231"/>
      <c r="F754" s="231"/>
      <c r="G754" s="231"/>
      <c r="H754" s="231"/>
      <c r="I754" s="231"/>
      <c r="J754" s="231"/>
      <c r="K754" s="220"/>
      <c r="L754" s="220"/>
      <c r="M754" s="231"/>
      <c r="N754" s="231"/>
      <c r="O754" s="231"/>
      <c r="P754" s="231"/>
      <c r="Q754" s="220"/>
      <c r="R754" s="231"/>
      <c r="S754" s="231"/>
      <c r="T754" s="231"/>
      <c r="U754" s="231"/>
      <c r="V754" s="274">
        <v>1</v>
      </c>
      <c r="W754" s="231"/>
      <c r="X754" s="231" t="s">
        <v>60</v>
      </c>
      <c r="Y754" s="220">
        <v>1</v>
      </c>
      <c r="Z754" s="220">
        <v>63</v>
      </c>
      <c r="AA754" s="225">
        <f t="shared" si="12"/>
        <v>63</v>
      </c>
      <c r="AB754" s="231" t="s">
        <v>20</v>
      </c>
      <c r="AC754" s="231" t="s">
        <v>3947</v>
      </c>
    </row>
    <row r="755" spans="1:29" ht="36" x14ac:dyDescent="0.25">
      <c r="A755" s="231">
        <v>752</v>
      </c>
      <c r="B755" s="279" t="s">
        <v>5340</v>
      </c>
      <c r="C755" s="280" t="s">
        <v>5341</v>
      </c>
      <c r="D755" s="273"/>
      <c r="E755" s="231"/>
      <c r="F755" s="231"/>
      <c r="G755" s="231"/>
      <c r="H755" s="231"/>
      <c r="I755" s="231"/>
      <c r="J755" s="231"/>
      <c r="K755" s="222"/>
      <c r="L755" s="274"/>
      <c r="M755" s="231"/>
      <c r="N755" s="231"/>
      <c r="O755" s="231"/>
      <c r="P755" s="231"/>
      <c r="Q755" s="218"/>
      <c r="R755" s="231"/>
      <c r="S755" s="231"/>
      <c r="T755" s="231"/>
      <c r="U755" s="231"/>
      <c r="V755" s="220"/>
      <c r="W755" s="231"/>
      <c r="X755" s="231" t="s">
        <v>60</v>
      </c>
      <c r="Y755" s="274">
        <v>1</v>
      </c>
      <c r="Z755" s="218">
        <v>20</v>
      </c>
      <c r="AA755" s="225">
        <f t="shared" si="12"/>
        <v>20</v>
      </c>
      <c r="AB755" s="231" t="s">
        <v>20</v>
      </c>
      <c r="AC755" s="231" t="s">
        <v>3947</v>
      </c>
    </row>
    <row r="756" spans="1:29" x14ac:dyDescent="0.25">
      <c r="A756" s="231">
        <v>753</v>
      </c>
      <c r="B756" s="279" t="s">
        <v>5342</v>
      </c>
      <c r="C756" s="280" t="s">
        <v>5343</v>
      </c>
      <c r="D756" s="273"/>
      <c r="E756" s="231"/>
      <c r="F756" s="231"/>
      <c r="G756" s="231"/>
      <c r="H756" s="231"/>
      <c r="I756" s="231"/>
      <c r="J756" s="231"/>
      <c r="K756" s="220"/>
      <c r="L756" s="220"/>
      <c r="M756" s="231"/>
      <c r="N756" s="231"/>
      <c r="O756" s="231"/>
      <c r="P756" s="231"/>
      <c r="Q756" s="220"/>
      <c r="R756" s="231"/>
      <c r="S756" s="231"/>
      <c r="T756" s="231"/>
      <c r="U756" s="231"/>
      <c r="V756" s="220"/>
      <c r="W756" s="231"/>
      <c r="X756" s="231" t="s">
        <v>60</v>
      </c>
      <c r="Y756" s="220">
        <v>1</v>
      </c>
      <c r="Z756" s="220">
        <v>40</v>
      </c>
      <c r="AA756" s="225">
        <f t="shared" si="12"/>
        <v>40</v>
      </c>
      <c r="AB756" s="231" t="s">
        <v>20</v>
      </c>
      <c r="AC756" s="231" t="s">
        <v>3947</v>
      </c>
    </row>
    <row r="757" spans="1:29" ht="24" x14ac:dyDescent="0.25">
      <c r="A757" s="231">
        <v>754</v>
      </c>
      <c r="B757" s="279" t="s">
        <v>5344</v>
      </c>
      <c r="C757" s="280" t="s">
        <v>5345</v>
      </c>
      <c r="D757" s="273"/>
      <c r="E757" s="231"/>
      <c r="F757" s="231"/>
      <c r="G757" s="231"/>
      <c r="H757" s="231"/>
      <c r="I757" s="231"/>
      <c r="J757" s="231"/>
      <c r="K757" s="220"/>
      <c r="L757" s="220"/>
      <c r="M757" s="231"/>
      <c r="N757" s="231"/>
      <c r="O757" s="231"/>
      <c r="P757" s="231"/>
      <c r="Q757" s="220"/>
      <c r="R757" s="231"/>
      <c r="S757" s="231"/>
      <c r="T757" s="231"/>
      <c r="U757" s="231"/>
      <c r="V757" s="220"/>
      <c r="W757" s="231"/>
      <c r="X757" s="231" t="s">
        <v>60</v>
      </c>
      <c r="Y757" s="220">
        <v>1</v>
      </c>
      <c r="Z757" s="220">
        <v>125</v>
      </c>
      <c r="AA757" s="225">
        <f t="shared" si="12"/>
        <v>125</v>
      </c>
      <c r="AB757" s="231" t="s">
        <v>20</v>
      </c>
      <c r="AC757" s="231" t="s">
        <v>3947</v>
      </c>
    </row>
    <row r="758" spans="1:29" ht="24" x14ac:dyDescent="0.25">
      <c r="A758" s="231">
        <v>755</v>
      </c>
      <c r="B758" s="279" t="s">
        <v>5346</v>
      </c>
      <c r="C758" s="280" t="s">
        <v>5347</v>
      </c>
      <c r="D758" s="273"/>
      <c r="E758" s="231"/>
      <c r="F758" s="231"/>
      <c r="G758" s="231"/>
      <c r="H758" s="231"/>
      <c r="I758" s="231"/>
      <c r="J758" s="231"/>
      <c r="K758" s="220"/>
      <c r="L758" s="220"/>
      <c r="M758" s="231"/>
      <c r="N758" s="231"/>
      <c r="O758" s="231"/>
      <c r="P758" s="231"/>
      <c r="Q758" s="220"/>
      <c r="R758" s="231"/>
      <c r="S758" s="231"/>
      <c r="T758" s="231"/>
      <c r="U758" s="231"/>
      <c r="V758" s="220"/>
      <c r="W758" s="231"/>
      <c r="X758" s="231" t="s">
        <v>60</v>
      </c>
      <c r="Y758" s="220">
        <v>1</v>
      </c>
      <c r="Z758" s="220">
        <v>40</v>
      </c>
      <c r="AA758" s="225">
        <f t="shared" si="12"/>
        <v>40</v>
      </c>
      <c r="AB758" s="231" t="s">
        <v>20</v>
      </c>
      <c r="AC758" s="231" t="s">
        <v>3947</v>
      </c>
    </row>
    <row r="759" spans="1:29" ht="48" x14ac:dyDescent="0.25">
      <c r="A759" s="231">
        <v>756</v>
      </c>
      <c r="B759" s="279" t="s">
        <v>5348</v>
      </c>
      <c r="C759" s="280" t="s">
        <v>5349</v>
      </c>
      <c r="D759" s="273"/>
      <c r="E759" s="231"/>
      <c r="F759" s="231"/>
      <c r="G759" s="231"/>
      <c r="H759" s="231"/>
      <c r="I759" s="231"/>
      <c r="J759" s="231"/>
      <c r="K759" s="220"/>
      <c r="L759" s="220"/>
      <c r="M759" s="231"/>
      <c r="N759" s="231"/>
      <c r="O759" s="231"/>
      <c r="P759" s="231"/>
      <c r="Q759" s="220"/>
      <c r="R759" s="231"/>
      <c r="S759" s="231"/>
      <c r="T759" s="231"/>
      <c r="U759" s="231"/>
      <c r="V759" s="220">
        <v>1</v>
      </c>
      <c r="W759" s="231"/>
      <c r="X759" s="231" t="s">
        <v>60</v>
      </c>
      <c r="Y759" s="220">
        <v>1</v>
      </c>
      <c r="Z759" s="220">
        <v>45</v>
      </c>
      <c r="AA759" s="225">
        <f t="shared" si="12"/>
        <v>45</v>
      </c>
      <c r="AB759" s="231" t="s">
        <v>20</v>
      </c>
      <c r="AC759" s="231" t="s">
        <v>3947</v>
      </c>
    </row>
    <row r="760" spans="1:29" ht="36" x14ac:dyDescent="0.25">
      <c r="A760" s="231">
        <v>757</v>
      </c>
      <c r="B760" s="279" t="s">
        <v>5350</v>
      </c>
      <c r="C760" s="280" t="s">
        <v>5351</v>
      </c>
      <c r="D760" s="273"/>
      <c r="E760" s="231"/>
      <c r="F760" s="231"/>
      <c r="G760" s="231"/>
      <c r="H760" s="231"/>
      <c r="I760" s="231"/>
      <c r="J760" s="231"/>
      <c r="K760" s="220"/>
      <c r="L760" s="220"/>
      <c r="M760" s="231"/>
      <c r="N760" s="231"/>
      <c r="O760" s="231"/>
      <c r="P760" s="231"/>
      <c r="Q760" s="220"/>
      <c r="R760" s="231"/>
      <c r="S760" s="231"/>
      <c r="T760" s="231"/>
      <c r="U760" s="231"/>
      <c r="V760" s="220"/>
      <c r="W760" s="231"/>
      <c r="X760" s="231" t="s">
        <v>60</v>
      </c>
      <c r="Y760" s="220">
        <v>1</v>
      </c>
      <c r="Z760" s="220">
        <v>125</v>
      </c>
      <c r="AA760" s="225">
        <f t="shared" si="12"/>
        <v>125</v>
      </c>
      <c r="AB760" s="231" t="s">
        <v>20</v>
      </c>
      <c r="AC760" s="231" t="s">
        <v>3947</v>
      </c>
    </row>
    <row r="761" spans="1:29" ht="24" x14ac:dyDescent="0.25">
      <c r="A761" s="231">
        <v>758</v>
      </c>
      <c r="B761" s="279" t="s">
        <v>5352</v>
      </c>
      <c r="C761" s="280" t="s">
        <v>5353</v>
      </c>
      <c r="D761" s="273"/>
      <c r="E761" s="231"/>
      <c r="F761" s="231"/>
      <c r="G761" s="231"/>
      <c r="H761" s="231"/>
      <c r="I761" s="231"/>
      <c r="J761" s="231"/>
      <c r="K761" s="220"/>
      <c r="L761" s="220"/>
      <c r="M761" s="231"/>
      <c r="N761" s="231"/>
      <c r="O761" s="231"/>
      <c r="P761" s="231"/>
      <c r="Q761" s="284"/>
      <c r="R761" s="231"/>
      <c r="S761" s="231"/>
      <c r="T761" s="231"/>
      <c r="U761" s="231"/>
      <c r="V761" s="220"/>
      <c r="W761" s="231"/>
      <c r="X761" s="231" t="s">
        <v>60</v>
      </c>
      <c r="Y761" s="284">
        <v>1</v>
      </c>
      <c r="Z761" s="284">
        <v>40</v>
      </c>
      <c r="AA761" s="225">
        <f t="shared" si="12"/>
        <v>40</v>
      </c>
      <c r="AB761" s="231" t="s">
        <v>20</v>
      </c>
      <c r="AC761" s="231" t="s">
        <v>3947</v>
      </c>
    </row>
    <row r="762" spans="1:29" ht="24" x14ac:dyDescent="0.25">
      <c r="A762" s="231">
        <v>759</v>
      </c>
      <c r="B762" s="279" t="s">
        <v>5354</v>
      </c>
      <c r="C762" s="280" t="s">
        <v>5355</v>
      </c>
      <c r="D762" s="273"/>
      <c r="E762" s="231"/>
      <c r="F762" s="231"/>
      <c r="G762" s="231"/>
      <c r="H762" s="231"/>
      <c r="I762" s="231"/>
      <c r="J762" s="231"/>
      <c r="K762" s="220"/>
      <c r="L762" s="220"/>
      <c r="M762" s="231"/>
      <c r="N762" s="231"/>
      <c r="O762" s="231"/>
      <c r="P762" s="231"/>
      <c r="Q762" s="284"/>
      <c r="R762" s="231"/>
      <c r="S762" s="231"/>
      <c r="T762" s="231"/>
      <c r="U762" s="231"/>
      <c r="V762" s="220"/>
      <c r="W762" s="231"/>
      <c r="X762" s="231" t="s">
        <v>60</v>
      </c>
      <c r="Y762" s="284">
        <v>1</v>
      </c>
      <c r="Z762" s="284">
        <v>125</v>
      </c>
      <c r="AA762" s="225">
        <f t="shared" si="12"/>
        <v>125</v>
      </c>
      <c r="AB762" s="231" t="s">
        <v>20</v>
      </c>
      <c r="AC762" s="231" t="s">
        <v>3947</v>
      </c>
    </row>
    <row r="763" spans="1:29" ht="24" x14ac:dyDescent="0.25">
      <c r="A763" s="231">
        <v>760</v>
      </c>
      <c r="B763" s="279" t="s">
        <v>5356</v>
      </c>
      <c r="C763" s="280" t="s">
        <v>5357</v>
      </c>
      <c r="D763" s="273"/>
      <c r="E763" s="231"/>
      <c r="F763" s="231"/>
      <c r="G763" s="231"/>
      <c r="H763" s="231"/>
      <c r="I763" s="231"/>
      <c r="J763" s="231"/>
      <c r="K763" s="220"/>
      <c r="L763" s="220"/>
      <c r="M763" s="231"/>
      <c r="N763" s="231"/>
      <c r="O763" s="231"/>
      <c r="P763" s="231"/>
      <c r="Q763" s="220"/>
      <c r="R763" s="231"/>
      <c r="S763" s="231"/>
      <c r="T763" s="231"/>
      <c r="U763" s="231"/>
      <c r="V763" s="220"/>
      <c r="W763" s="231"/>
      <c r="X763" s="231" t="s">
        <v>60</v>
      </c>
      <c r="Y763" s="220">
        <v>1</v>
      </c>
      <c r="Z763" s="220">
        <v>62.5</v>
      </c>
      <c r="AA763" s="225">
        <f t="shared" si="12"/>
        <v>62.5</v>
      </c>
      <c r="AB763" s="231" t="s">
        <v>20</v>
      </c>
      <c r="AC763" s="231" t="s">
        <v>3947</v>
      </c>
    </row>
    <row r="764" spans="1:29" ht="36" x14ac:dyDescent="0.25">
      <c r="A764" s="231">
        <v>761</v>
      </c>
      <c r="B764" s="279" t="s">
        <v>5358</v>
      </c>
      <c r="C764" s="280" t="s">
        <v>5359</v>
      </c>
      <c r="D764" s="273"/>
      <c r="E764" s="231"/>
      <c r="F764" s="231"/>
      <c r="G764" s="231"/>
      <c r="H764" s="231"/>
      <c r="I764" s="231"/>
      <c r="J764" s="231"/>
      <c r="K764" s="220"/>
      <c r="L764" s="220"/>
      <c r="M764" s="231"/>
      <c r="N764" s="231"/>
      <c r="O764" s="231"/>
      <c r="P764" s="231"/>
      <c r="Q764" s="220"/>
      <c r="R764" s="231"/>
      <c r="S764" s="231"/>
      <c r="T764" s="231"/>
      <c r="U764" s="231"/>
      <c r="V764" s="220"/>
      <c r="W764" s="231"/>
      <c r="X764" s="231" t="s">
        <v>226</v>
      </c>
      <c r="Y764" s="220">
        <v>1</v>
      </c>
      <c r="Z764" s="220">
        <v>48</v>
      </c>
      <c r="AA764" s="225">
        <f t="shared" si="12"/>
        <v>48</v>
      </c>
      <c r="AB764" s="231" t="s">
        <v>20</v>
      </c>
      <c r="AC764" s="231" t="s">
        <v>3947</v>
      </c>
    </row>
    <row r="765" spans="1:29" ht="36" x14ac:dyDescent="0.25">
      <c r="A765" s="231">
        <v>762</v>
      </c>
      <c r="B765" s="279" t="s">
        <v>5360</v>
      </c>
      <c r="C765" s="280" t="s">
        <v>5361</v>
      </c>
      <c r="D765" s="273"/>
      <c r="E765" s="231"/>
      <c r="F765" s="231"/>
      <c r="G765" s="231"/>
      <c r="H765" s="231"/>
      <c r="I765" s="231"/>
      <c r="J765" s="231"/>
      <c r="K765" s="220"/>
      <c r="L765" s="220"/>
      <c r="M765" s="231"/>
      <c r="N765" s="231"/>
      <c r="O765" s="231"/>
      <c r="P765" s="231"/>
      <c r="Q765" s="220"/>
      <c r="R765" s="231"/>
      <c r="S765" s="231"/>
      <c r="T765" s="231"/>
      <c r="U765" s="231"/>
      <c r="V765" s="220"/>
      <c r="W765" s="231"/>
      <c r="X765" s="231" t="s">
        <v>226</v>
      </c>
      <c r="Y765" s="220">
        <v>1</v>
      </c>
      <c r="Z765" s="283">
        <v>40</v>
      </c>
      <c r="AA765" s="225">
        <f t="shared" si="12"/>
        <v>40</v>
      </c>
      <c r="AB765" s="231" t="s">
        <v>20</v>
      </c>
      <c r="AC765" s="231" t="s">
        <v>3947</v>
      </c>
    </row>
    <row r="766" spans="1:29" ht="24" x14ac:dyDescent="0.25">
      <c r="A766" s="231">
        <v>763</v>
      </c>
      <c r="B766" s="279" t="s">
        <v>5362</v>
      </c>
      <c r="C766" s="280" t="s">
        <v>5363</v>
      </c>
      <c r="D766" s="273"/>
      <c r="E766" s="231"/>
      <c r="F766" s="231"/>
      <c r="G766" s="231"/>
      <c r="H766" s="231"/>
      <c r="I766" s="231"/>
      <c r="J766" s="231"/>
      <c r="K766" s="220"/>
      <c r="L766" s="220"/>
      <c r="M766" s="231"/>
      <c r="N766" s="231"/>
      <c r="O766" s="231"/>
      <c r="P766" s="231"/>
      <c r="Q766" s="220"/>
      <c r="R766" s="231"/>
      <c r="S766" s="231"/>
      <c r="T766" s="231"/>
      <c r="U766" s="231"/>
      <c r="V766" s="220"/>
      <c r="W766" s="231"/>
      <c r="X766" s="231" t="s">
        <v>60</v>
      </c>
      <c r="Y766" s="220">
        <v>1</v>
      </c>
      <c r="Z766" s="283">
        <v>40</v>
      </c>
      <c r="AA766" s="225">
        <f t="shared" si="12"/>
        <v>40</v>
      </c>
      <c r="AB766" s="231" t="s">
        <v>20</v>
      </c>
      <c r="AC766" s="231" t="s">
        <v>3947</v>
      </c>
    </row>
    <row r="767" spans="1:29" ht="24" x14ac:dyDescent="0.25">
      <c r="A767" s="231">
        <v>764</v>
      </c>
      <c r="B767" s="279" t="s">
        <v>5364</v>
      </c>
      <c r="C767" s="280" t="s">
        <v>5365</v>
      </c>
      <c r="D767" s="273"/>
      <c r="E767" s="231"/>
      <c r="F767" s="231"/>
      <c r="G767" s="231"/>
      <c r="H767" s="231"/>
      <c r="I767" s="231"/>
      <c r="J767" s="231"/>
      <c r="K767" s="220"/>
      <c r="L767" s="220"/>
      <c r="M767" s="231"/>
      <c r="N767" s="231"/>
      <c r="O767" s="231"/>
      <c r="P767" s="231"/>
      <c r="Q767" s="220"/>
      <c r="R767" s="231"/>
      <c r="S767" s="231"/>
      <c r="T767" s="231"/>
      <c r="U767" s="231"/>
      <c r="V767" s="220">
        <v>1</v>
      </c>
      <c r="W767" s="231"/>
      <c r="X767" s="231" t="s">
        <v>60</v>
      </c>
      <c r="Y767" s="220">
        <v>1</v>
      </c>
      <c r="Z767" s="283">
        <v>82.5</v>
      </c>
      <c r="AA767" s="225">
        <f t="shared" si="12"/>
        <v>82.5</v>
      </c>
      <c r="AB767" s="231" t="s">
        <v>20</v>
      </c>
      <c r="AC767" s="231" t="s">
        <v>3947</v>
      </c>
    </row>
    <row r="768" spans="1:29" ht="36" x14ac:dyDescent="0.25">
      <c r="A768" s="231">
        <v>765</v>
      </c>
      <c r="B768" s="279" t="s">
        <v>5366</v>
      </c>
      <c r="C768" s="280" t="s">
        <v>5367</v>
      </c>
      <c r="D768" s="273"/>
      <c r="E768" s="231"/>
      <c r="F768" s="231"/>
      <c r="G768" s="231"/>
      <c r="H768" s="231"/>
      <c r="I768" s="231"/>
      <c r="J768" s="231"/>
      <c r="K768" s="220"/>
      <c r="L768" s="220"/>
      <c r="M768" s="231"/>
      <c r="N768" s="231"/>
      <c r="O768" s="231"/>
      <c r="P768" s="231"/>
      <c r="Q768" s="220"/>
      <c r="R768" s="231"/>
      <c r="S768" s="231"/>
      <c r="T768" s="231"/>
      <c r="U768" s="231"/>
      <c r="V768" s="274">
        <v>1</v>
      </c>
      <c r="W768" s="231"/>
      <c r="X768" s="231" t="s">
        <v>60</v>
      </c>
      <c r="Y768" s="220">
        <v>1</v>
      </c>
      <c r="Z768" s="283">
        <v>20</v>
      </c>
      <c r="AA768" s="225">
        <f t="shared" si="12"/>
        <v>20</v>
      </c>
      <c r="AB768" s="231" t="s">
        <v>20</v>
      </c>
      <c r="AC768" s="231" t="s">
        <v>3947</v>
      </c>
    </row>
    <row r="769" spans="1:29" ht="24" x14ac:dyDescent="0.25">
      <c r="A769" s="231">
        <v>766</v>
      </c>
      <c r="B769" s="279" t="s">
        <v>5368</v>
      </c>
      <c r="C769" s="280" t="s">
        <v>5369</v>
      </c>
      <c r="D769" s="273"/>
      <c r="E769" s="231"/>
      <c r="F769" s="231"/>
      <c r="G769" s="231"/>
      <c r="H769" s="231"/>
      <c r="I769" s="231"/>
      <c r="J769" s="231"/>
      <c r="K769" s="222"/>
      <c r="L769" s="274"/>
      <c r="M769" s="231"/>
      <c r="N769" s="231"/>
      <c r="O769" s="231"/>
      <c r="P769" s="231"/>
      <c r="Q769" s="218"/>
      <c r="R769" s="231"/>
      <c r="S769" s="231"/>
      <c r="T769" s="231"/>
      <c r="U769" s="231"/>
      <c r="V769" s="274"/>
      <c r="W769" s="231"/>
      <c r="X769" s="231" t="s">
        <v>60</v>
      </c>
      <c r="Y769" s="274">
        <v>1</v>
      </c>
      <c r="Z769" s="218">
        <v>62.5</v>
      </c>
      <c r="AA769" s="225">
        <f t="shared" si="12"/>
        <v>62.5</v>
      </c>
      <c r="AB769" s="231" t="s">
        <v>20</v>
      </c>
      <c r="AC769" s="231" t="s">
        <v>3947</v>
      </c>
    </row>
    <row r="770" spans="1:29" ht="24" x14ac:dyDescent="0.25">
      <c r="A770" s="231">
        <v>767</v>
      </c>
      <c r="B770" s="279" t="s">
        <v>5370</v>
      </c>
      <c r="C770" s="280" t="s">
        <v>5371</v>
      </c>
      <c r="D770" s="273"/>
      <c r="E770" s="231"/>
      <c r="F770" s="231"/>
      <c r="G770" s="231"/>
      <c r="H770" s="231"/>
      <c r="I770" s="231"/>
      <c r="J770" s="231"/>
      <c r="K770" s="222"/>
      <c r="L770" s="274"/>
      <c r="M770" s="231"/>
      <c r="N770" s="231"/>
      <c r="O770" s="231"/>
      <c r="P770" s="231"/>
      <c r="Q770" s="218"/>
      <c r="R770" s="231"/>
      <c r="S770" s="231"/>
      <c r="T770" s="231"/>
      <c r="U770" s="231"/>
      <c r="V770" s="274"/>
      <c r="W770" s="231"/>
      <c r="X770" s="231" t="s">
        <v>60</v>
      </c>
      <c r="Y770" s="274">
        <v>1</v>
      </c>
      <c r="Z770" s="218">
        <v>45</v>
      </c>
      <c r="AA770" s="225">
        <f t="shared" si="12"/>
        <v>45</v>
      </c>
      <c r="AB770" s="231" t="s">
        <v>20</v>
      </c>
      <c r="AC770" s="231" t="s">
        <v>3947</v>
      </c>
    </row>
    <row r="771" spans="1:29" ht="24" x14ac:dyDescent="0.25">
      <c r="A771" s="231">
        <v>768</v>
      </c>
      <c r="B771" s="279" t="s">
        <v>5372</v>
      </c>
      <c r="C771" s="280" t="s">
        <v>5373</v>
      </c>
      <c r="D771" s="273"/>
      <c r="E771" s="231"/>
      <c r="F771" s="231"/>
      <c r="G771" s="231"/>
      <c r="H771" s="231"/>
      <c r="I771" s="231"/>
      <c r="J771" s="231"/>
      <c r="K771" s="222"/>
      <c r="L771" s="274"/>
      <c r="M771" s="231"/>
      <c r="N771" s="231"/>
      <c r="O771" s="231"/>
      <c r="P771" s="231"/>
      <c r="Q771" s="218"/>
      <c r="R771" s="231"/>
      <c r="S771" s="231"/>
      <c r="T771" s="231"/>
      <c r="U771" s="231"/>
      <c r="V771" s="274"/>
      <c r="W771" s="231"/>
      <c r="X771" s="231" t="s">
        <v>60</v>
      </c>
      <c r="Y771" s="274">
        <v>1</v>
      </c>
      <c r="Z771" s="218">
        <v>30</v>
      </c>
      <c r="AA771" s="225">
        <f t="shared" si="12"/>
        <v>30</v>
      </c>
      <c r="AB771" s="231" t="s">
        <v>20</v>
      </c>
      <c r="AC771" s="231" t="s">
        <v>3947</v>
      </c>
    </row>
    <row r="772" spans="1:29" ht="36" x14ac:dyDescent="0.25">
      <c r="A772" s="231">
        <v>769</v>
      </c>
      <c r="B772" s="274" t="s">
        <v>1172</v>
      </c>
      <c r="C772" s="234" t="s">
        <v>5374</v>
      </c>
      <c r="D772" s="273"/>
      <c r="E772" s="231"/>
      <c r="F772" s="231"/>
      <c r="G772" s="231"/>
      <c r="H772" s="231"/>
      <c r="I772" s="231"/>
      <c r="J772" s="231"/>
      <c r="K772" s="220"/>
      <c r="L772" s="274"/>
      <c r="M772" s="231"/>
      <c r="N772" s="231"/>
      <c r="O772" s="231"/>
      <c r="P772" s="231">
        <v>1</v>
      </c>
      <c r="Q772" s="218">
        <v>1</v>
      </c>
      <c r="R772" s="231"/>
      <c r="S772" s="231"/>
      <c r="T772" s="231"/>
      <c r="U772" s="231"/>
      <c r="V772" s="274">
        <v>1</v>
      </c>
      <c r="W772" s="231"/>
      <c r="X772" s="231"/>
      <c r="Y772" s="274"/>
      <c r="Z772" s="218"/>
      <c r="AA772" s="225"/>
      <c r="AB772" s="231" t="s">
        <v>20</v>
      </c>
      <c r="AC772" s="231" t="s">
        <v>3947</v>
      </c>
    </row>
    <row r="773" spans="1:29" ht="24" x14ac:dyDescent="0.25">
      <c r="A773" s="231">
        <v>770</v>
      </c>
      <c r="B773" s="274" t="s">
        <v>1173</v>
      </c>
      <c r="C773" s="234" t="s">
        <v>5375</v>
      </c>
      <c r="D773" s="273"/>
      <c r="E773" s="231"/>
      <c r="F773" s="231"/>
      <c r="G773" s="231"/>
      <c r="H773" s="231"/>
      <c r="I773" s="231"/>
      <c r="J773" s="231"/>
      <c r="K773" s="220"/>
      <c r="L773" s="274"/>
      <c r="M773" s="231"/>
      <c r="N773" s="231"/>
      <c r="O773" s="231"/>
      <c r="P773" s="231">
        <v>1</v>
      </c>
      <c r="Q773" s="218">
        <v>1</v>
      </c>
      <c r="R773" s="231"/>
      <c r="S773" s="231"/>
      <c r="T773" s="231"/>
      <c r="U773" s="231"/>
      <c r="V773" s="274">
        <v>1</v>
      </c>
      <c r="W773" s="231"/>
      <c r="X773" s="231" t="s">
        <v>60</v>
      </c>
      <c r="Y773" s="274">
        <v>1</v>
      </c>
      <c r="Z773" s="218">
        <v>10</v>
      </c>
      <c r="AA773" s="225">
        <f t="shared" si="12"/>
        <v>10</v>
      </c>
      <c r="AB773" s="231" t="s">
        <v>20</v>
      </c>
      <c r="AC773" s="231" t="s">
        <v>3947</v>
      </c>
    </row>
    <row r="774" spans="1:29" ht="36" x14ac:dyDescent="0.25">
      <c r="A774" s="231">
        <v>771</v>
      </c>
      <c r="B774" s="274" t="s">
        <v>1174</v>
      </c>
      <c r="C774" s="234" t="s">
        <v>5376</v>
      </c>
      <c r="D774" s="273"/>
      <c r="E774" s="231"/>
      <c r="F774" s="231"/>
      <c r="G774" s="231"/>
      <c r="H774" s="231"/>
      <c r="I774" s="231"/>
      <c r="J774" s="231"/>
      <c r="K774" s="222"/>
      <c r="L774" s="274"/>
      <c r="M774" s="231"/>
      <c r="N774" s="231"/>
      <c r="O774" s="231"/>
      <c r="P774" s="231">
        <v>1</v>
      </c>
      <c r="Q774" s="218">
        <v>1</v>
      </c>
      <c r="R774" s="231"/>
      <c r="S774" s="231"/>
      <c r="T774" s="231"/>
      <c r="U774" s="231"/>
      <c r="V774" s="274">
        <v>1</v>
      </c>
      <c r="W774" s="231"/>
      <c r="X774" s="231"/>
      <c r="Y774" s="274"/>
      <c r="Z774" s="218"/>
      <c r="AA774" s="225"/>
      <c r="AB774" s="231" t="s">
        <v>20</v>
      </c>
      <c r="AC774" s="231" t="s">
        <v>3947</v>
      </c>
    </row>
    <row r="775" spans="1:29" ht="36" x14ac:dyDescent="0.25">
      <c r="A775" s="231">
        <v>772</v>
      </c>
      <c r="B775" s="274" t="s">
        <v>1175</v>
      </c>
      <c r="C775" s="234" t="s">
        <v>5377</v>
      </c>
      <c r="D775" s="273"/>
      <c r="E775" s="231"/>
      <c r="F775" s="231"/>
      <c r="G775" s="231"/>
      <c r="H775" s="231"/>
      <c r="I775" s="231"/>
      <c r="J775" s="231"/>
      <c r="K775" s="222"/>
      <c r="L775" s="274"/>
      <c r="M775" s="231"/>
      <c r="N775" s="231"/>
      <c r="O775" s="231"/>
      <c r="P775" s="231">
        <v>1</v>
      </c>
      <c r="Q775" s="218">
        <v>1</v>
      </c>
      <c r="R775" s="231"/>
      <c r="S775" s="231"/>
      <c r="T775" s="231"/>
      <c r="U775" s="231"/>
      <c r="V775" s="274">
        <v>1</v>
      </c>
      <c r="W775" s="231"/>
      <c r="X775" s="231" t="s">
        <v>60</v>
      </c>
      <c r="Y775" s="274">
        <v>1</v>
      </c>
      <c r="Z775" s="218">
        <v>40</v>
      </c>
      <c r="AA775" s="225">
        <f t="shared" si="12"/>
        <v>40</v>
      </c>
      <c r="AB775" s="231" t="s">
        <v>20</v>
      </c>
      <c r="AC775" s="231" t="s">
        <v>3947</v>
      </c>
    </row>
    <row r="776" spans="1:29" ht="24" x14ac:dyDescent="0.25">
      <c r="A776" s="231">
        <v>773</v>
      </c>
      <c r="B776" s="274" t="s">
        <v>1176</v>
      </c>
      <c r="C776" s="234" t="s">
        <v>5378</v>
      </c>
      <c r="D776" s="273"/>
      <c r="E776" s="231"/>
      <c r="F776" s="231"/>
      <c r="G776" s="231"/>
      <c r="H776" s="231"/>
      <c r="I776" s="231"/>
      <c r="J776" s="231"/>
      <c r="K776" s="222"/>
      <c r="L776" s="274"/>
      <c r="M776" s="231"/>
      <c r="N776" s="231"/>
      <c r="O776" s="231"/>
      <c r="P776" s="231">
        <v>1</v>
      </c>
      <c r="Q776" s="218">
        <v>1</v>
      </c>
      <c r="R776" s="231"/>
      <c r="S776" s="231"/>
      <c r="T776" s="231"/>
      <c r="U776" s="231"/>
      <c r="V776" s="274">
        <v>1</v>
      </c>
      <c r="W776" s="231"/>
      <c r="X776" s="231"/>
      <c r="Y776" s="274"/>
      <c r="Z776" s="218"/>
      <c r="AA776" s="225"/>
      <c r="AB776" s="231" t="s">
        <v>20</v>
      </c>
      <c r="AC776" s="231" t="s">
        <v>3947</v>
      </c>
    </row>
    <row r="777" spans="1:29" ht="36" x14ac:dyDescent="0.25">
      <c r="A777" s="231">
        <v>774</v>
      </c>
      <c r="B777" s="274" t="s">
        <v>1177</v>
      </c>
      <c r="C777" s="234" t="s">
        <v>5379</v>
      </c>
      <c r="D777" s="273"/>
      <c r="E777" s="231"/>
      <c r="F777" s="231"/>
      <c r="G777" s="231"/>
      <c r="H777" s="231"/>
      <c r="I777" s="231"/>
      <c r="J777" s="231"/>
      <c r="K777" s="222"/>
      <c r="L777" s="274"/>
      <c r="M777" s="231"/>
      <c r="N777" s="231"/>
      <c r="O777" s="231"/>
      <c r="P777" s="231">
        <v>1</v>
      </c>
      <c r="Q777" s="218">
        <v>1</v>
      </c>
      <c r="R777" s="231"/>
      <c r="S777" s="231"/>
      <c r="T777" s="231"/>
      <c r="U777" s="231"/>
      <c r="V777" s="274">
        <v>1</v>
      </c>
      <c r="W777" s="231"/>
      <c r="X777" s="231" t="s">
        <v>60</v>
      </c>
      <c r="Y777" s="274">
        <v>1</v>
      </c>
      <c r="Z777" s="218">
        <v>50</v>
      </c>
      <c r="AA777" s="225">
        <f t="shared" ref="AA777:AA838" si="13">Z777*Y777</f>
        <v>50</v>
      </c>
      <c r="AB777" s="231" t="s">
        <v>20</v>
      </c>
      <c r="AC777" s="231" t="s">
        <v>3947</v>
      </c>
    </row>
    <row r="778" spans="1:29" ht="36" x14ac:dyDescent="0.25">
      <c r="A778" s="231">
        <v>775</v>
      </c>
      <c r="B778" s="274" t="s">
        <v>1178</v>
      </c>
      <c r="C778" s="234" t="s">
        <v>5380</v>
      </c>
      <c r="D778" s="273"/>
      <c r="E778" s="231"/>
      <c r="F778" s="231"/>
      <c r="G778" s="231"/>
      <c r="H778" s="231"/>
      <c r="I778" s="231"/>
      <c r="J778" s="231"/>
      <c r="K778" s="222"/>
      <c r="L778" s="274"/>
      <c r="M778" s="231"/>
      <c r="N778" s="231"/>
      <c r="O778" s="231"/>
      <c r="P778" s="231">
        <v>1</v>
      </c>
      <c r="Q778" s="218">
        <v>1</v>
      </c>
      <c r="R778" s="231"/>
      <c r="S778" s="231"/>
      <c r="T778" s="231"/>
      <c r="U778" s="231"/>
      <c r="V778" s="274">
        <v>1</v>
      </c>
      <c r="W778" s="231"/>
      <c r="X778" s="231"/>
      <c r="Y778" s="274"/>
      <c r="Z778" s="218"/>
      <c r="AA778" s="225"/>
      <c r="AB778" s="231" t="s">
        <v>20</v>
      </c>
      <c r="AC778" s="231" t="s">
        <v>3947</v>
      </c>
    </row>
    <row r="779" spans="1:29" ht="36" x14ac:dyDescent="0.25">
      <c r="A779" s="231">
        <v>776</v>
      </c>
      <c r="B779" s="274" t="s">
        <v>802</v>
      </c>
      <c r="C779" s="234" t="s">
        <v>5381</v>
      </c>
      <c r="D779" s="273"/>
      <c r="E779" s="231"/>
      <c r="F779" s="231"/>
      <c r="G779" s="231"/>
      <c r="H779" s="231"/>
      <c r="I779" s="231"/>
      <c r="J779" s="231"/>
      <c r="K779" s="222"/>
      <c r="L779" s="274"/>
      <c r="M779" s="231"/>
      <c r="N779" s="231"/>
      <c r="O779" s="231"/>
      <c r="P779" s="231">
        <v>1</v>
      </c>
      <c r="Q779" s="218">
        <v>1</v>
      </c>
      <c r="R779" s="231"/>
      <c r="S779" s="231"/>
      <c r="T779" s="231"/>
      <c r="U779" s="231"/>
      <c r="V779" s="274">
        <v>1</v>
      </c>
      <c r="W779" s="231"/>
      <c r="X779" s="231"/>
      <c r="Y779" s="274"/>
      <c r="Z779" s="218"/>
      <c r="AA779" s="225"/>
      <c r="AB779" s="231" t="s">
        <v>20</v>
      </c>
      <c r="AC779" s="231" t="s">
        <v>3947</v>
      </c>
    </row>
    <row r="780" spans="1:29" ht="36" x14ac:dyDescent="0.25">
      <c r="A780" s="231">
        <v>777</v>
      </c>
      <c r="B780" s="274" t="s">
        <v>824</v>
      </c>
      <c r="C780" s="234" t="s">
        <v>5382</v>
      </c>
      <c r="D780" s="273"/>
      <c r="E780" s="231"/>
      <c r="F780" s="231"/>
      <c r="G780" s="231"/>
      <c r="H780" s="231"/>
      <c r="I780" s="231"/>
      <c r="J780" s="231"/>
      <c r="K780" s="222"/>
      <c r="L780" s="274"/>
      <c r="M780" s="231"/>
      <c r="N780" s="231"/>
      <c r="O780" s="231"/>
      <c r="P780" s="231">
        <v>1</v>
      </c>
      <c r="Q780" s="218">
        <v>1</v>
      </c>
      <c r="R780" s="231"/>
      <c r="S780" s="231"/>
      <c r="T780" s="231"/>
      <c r="U780" s="231"/>
      <c r="V780" s="274">
        <v>1</v>
      </c>
      <c r="W780" s="231"/>
      <c r="X780" s="231"/>
      <c r="Y780" s="274"/>
      <c r="Z780" s="218"/>
      <c r="AA780" s="225"/>
      <c r="AB780" s="231" t="s">
        <v>20</v>
      </c>
      <c r="AC780" s="231" t="s">
        <v>3947</v>
      </c>
    </row>
    <row r="781" spans="1:29" ht="36" x14ac:dyDescent="0.25">
      <c r="A781" s="231">
        <v>778</v>
      </c>
      <c r="B781" s="274" t="s">
        <v>818</v>
      </c>
      <c r="C781" s="234" t="s">
        <v>5383</v>
      </c>
      <c r="D781" s="273"/>
      <c r="E781" s="231"/>
      <c r="F781" s="231"/>
      <c r="G781" s="231"/>
      <c r="H781" s="231"/>
      <c r="I781" s="231"/>
      <c r="J781" s="231"/>
      <c r="K781" s="222"/>
      <c r="L781" s="274"/>
      <c r="M781" s="231"/>
      <c r="N781" s="231"/>
      <c r="O781" s="231"/>
      <c r="P781" s="231">
        <v>1</v>
      </c>
      <c r="Q781" s="218">
        <v>1</v>
      </c>
      <c r="R781" s="231"/>
      <c r="S781" s="231"/>
      <c r="T781" s="231"/>
      <c r="U781" s="231"/>
      <c r="V781" s="274">
        <v>1</v>
      </c>
      <c r="W781" s="231"/>
      <c r="X781" s="231" t="s">
        <v>60</v>
      </c>
      <c r="Y781" s="274">
        <v>1</v>
      </c>
      <c r="Z781" s="218">
        <v>25</v>
      </c>
      <c r="AA781" s="225">
        <f t="shared" si="13"/>
        <v>25</v>
      </c>
      <c r="AB781" s="231" t="s">
        <v>20</v>
      </c>
      <c r="AC781" s="231" t="s">
        <v>3947</v>
      </c>
    </row>
    <row r="782" spans="1:29" ht="36" x14ac:dyDescent="0.25">
      <c r="A782" s="231">
        <v>779</v>
      </c>
      <c r="B782" s="274" t="s">
        <v>1179</v>
      </c>
      <c r="C782" s="234" t="s">
        <v>5384</v>
      </c>
      <c r="D782" s="273"/>
      <c r="E782" s="231"/>
      <c r="F782" s="231"/>
      <c r="G782" s="231"/>
      <c r="H782" s="231"/>
      <c r="I782" s="231"/>
      <c r="J782" s="231"/>
      <c r="K782" s="222"/>
      <c r="L782" s="274"/>
      <c r="M782" s="231"/>
      <c r="N782" s="231"/>
      <c r="O782" s="231"/>
      <c r="P782" s="231">
        <v>1</v>
      </c>
      <c r="Q782" s="218">
        <v>1</v>
      </c>
      <c r="R782" s="231"/>
      <c r="S782" s="231"/>
      <c r="T782" s="231"/>
      <c r="U782" s="231"/>
      <c r="V782" s="274">
        <v>1</v>
      </c>
      <c r="W782" s="231"/>
      <c r="X782" s="231"/>
      <c r="Y782" s="274"/>
      <c r="Z782" s="218"/>
      <c r="AA782" s="225"/>
      <c r="AB782" s="231" t="s">
        <v>20</v>
      </c>
      <c r="AC782" s="231" t="s">
        <v>3947</v>
      </c>
    </row>
    <row r="783" spans="1:29" ht="36" x14ac:dyDescent="0.25">
      <c r="A783" s="231">
        <v>780</v>
      </c>
      <c r="B783" s="274" t="s">
        <v>803</v>
      </c>
      <c r="C783" s="234" t="s">
        <v>5385</v>
      </c>
      <c r="D783" s="273"/>
      <c r="E783" s="231"/>
      <c r="F783" s="231"/>
      <c r="G783" s="231"/>
      <c r="H783" s="231"/>
      <c r="I783" s="231"/>
      <c r="J783" s="231"/>
      <c r="K783" s="222"/>
      <c r="L783" s="274"/>
      <c r="M783" s="231"/>
      <c r="N783" s="231"/>
      <c r="O783" s="231"/>
      <c r="P783" s="231">
        <v>1</v>
      </c>
      <c r="Q783" s="218">
        <v>1</v>
      </c>
      <c r="R783" s="231"/>
      <c r="S783" s="231"/>
      <c r="T783" s="231"/>
      <c r="U783" s="231"/>
      <c r="V783" s="274">
        <v>2</v>
      </c>
      <c r="W783" s="231"/>
      <c r="X783" s="231"/>
      <c r="Y783" s="274"/>
      <c r="Z783" s="218"/>
      <c r="AA783" s="225"/>
      <c r="AB783" s="231" t="s">
        <v>20</v>
      </c>
      <c r="AC783" s="231" t="s">
        <v>3947</v>
      </c>
    </row>
    <row r="784" spans="1:29" ht="36" x14ac:dyDescent="0.25">
      <c r="A784" s="231">
        <v>781</v>
      </c>
      <c r="B784" s="274" t="s">
        <v>804</v>
      </c>
      <c r="C784" s="234" t="s">
        <v>5386</v>
      </c>
      <c r="D784" s="273"/>
      <c r="E784" s="231"/>
      <c r="F784" s="231"/>
      <c r="G784" s="231"/>
      <c r="H784" s="231"/>
      <c r="I784" s="231"/>
      <c r="J784" s="231"/>
      <c r="K784" s="222"/>
      <c r="L784" s="274"/>
      <c r="M784" s="231"/>
      <c r="N784" s="231"/>
      <c r="O784" s="231"/>
      <c r="P784" s="231">
        <v>1</v>
      </c>
      <c r="Q784" s="218">
        <v>1</v>
      </c>
      <c r="R784" s="231"/>
      <c r="S784" s="231"/>
      <c r="T784" s="231"/>
      <c r="U784" s="231"/>
      <c r="V784" s="274">
        <v>1</v>
      </c>
      <c r="W784" s="231"/>
      <c r="X784" s="231"/>
      <c r="Y784" s="274"/>
      <c r="Z784" s="218"/>
      <c r="AA784" s="225"/>
      <c r="AB784" s="231" t="s">
        <v>20</v>
      </c>
      <c r="AC784" s="231" t="s">
        <v>3947</v>
      </c>
    </row>
    <row r="785" spans="1:29" ht="36" x14ac:dyDescent="0.25">
      <c r="A785" s="231">
        <v>782</v>
      </c>
      <c r="B785" s="274" t="s">
        <v>819</v>
      </c>
      <c r="C785" s="234" t="s">
        <v>5387</v>
      </c>
      <c r="D785" s="273"/>
      <c r="E785" s="231"/>
      <c r="F785" s="231"/>
      <c r="G785" s="231"/>
      <c r="H785" s="231"/>
      <c r="I785" s="231"/>
      <c r="J785" s="231"/>
      <c r="K785" s="222"/>
      <c r="L785" s="274"/>
      <c r="M785" s="231"/>
      <c r="N785" s="231"/>
      <c r="O785" s="231"/>
      <c r="P785" s="231">
        <v>1</v>
      </c>
      <c r="Q785" s="218">
        <v>1</v>
      </c>
      <c r="R785" s="231"/>
      <c r="S785" s="231"/>
      <c r="T785" s="231"/>
      <c r="U785" s="231"/>
      <c r="V785" s="274">
        <v>2</v>
      </c>
      <c r="W785" s="231"/>
      <c r="X785" s="231" t="s">
        <v>60</v>
      </c>
      <c r="Y785" s="274">
        <v>1</v>
      </c>
      <c r="Z785" s="218">
        <v>25</v>
      </c>
      <c r="AA785" s="225">
        <f t="shared" si="13"/>
        <v>25</v>
      </c>
      <c r="AB785" s="231" t="s">
        <v>20</v>
      </c>
      <c r="AC785" s="231" t="s">
        <v>3947</v>
      </c>
    </row>
    <row r="786" spans="1:29" ht="36" x14ac:dyDescent="0.25">
      <c r="A786" s="231">
        <v>783</v>
      </c>
      <c r="B786" s="274" t="s">
        <v>836</v>
      </c>
      <c r="C786" s="234" t="s">
        <v>5388</v>
      </c>
      <c r="D786" s="273"/>
      <c r="E786" s="231"/>
      <c r="F786" s="231"/>
      <c r="G786" s="231"/>
      <c r="H786" s="231"/>
      <c r="I786" s="231"/>
      <c r="J786" s="231"/>
      <c r="K786" s="222"/>
      <c r="L786" s="274"/>
      <c r="M786" s="231"/>
      <c r="N786" s="231"/>
      <c r="O786" s="231"/>
      <c r="P786" s="231">
        <v>1</v>
      </c>
      <c r="Q786" s="218">
        <v>2</v>
      </c>
      <c r="R786" s="231"/>
      <c r="S786" s="231"/>
      <c r="T786" s="231"/>
      <c r="U786" s="231"/>
      <c r="V786" s="274">
        <v>1</v>
      </c>
      <c r="W786" s="231"/>
      <c r="X786" s="231"/>
      <c r="Y786" s="274"/>
      <c r="Z786" s="218"/>
      <c r="AA786" s="225"/>
      <c r="AB786" s="231" t="s">
        <v>20</v>
      </c>
      <c r="AC786" s="231" t="s">
        <v>3947</v>
      </c>
    </row>
    <row r="787" spans="1:29" ht="36" x14ac:dyDescent="0.25">
      <c r="A787" s="231">
        <v>784</v>
      </c>
      <c r="B787" s="274" t="s">
        <v>820</v>
      </c>
      <c r="C787" s="234" t="s">
        <v>5389</v>
      </c>
      <c r="D787" s="273"/>
      <c r="E787" s="231"/>
      <c r="F787" s="231"/>
      <c r="G787" s="231"/>
      <c r="H787" s="231"/>
      <c r="I787" s="231"/>
      <c r="J787" s="231"/>
      <c r="K787" s="222"/>
      <c r="L787" s="274"/>
      <c r="M787" s="231"/>
      <c r="N787" s="231"/>
      <c r="O787" s="231"/>
      <c r="P787" s="231">
        <v>1</v>
      </c>
      <c r="Q787" s="218">
        <v>1</v>
      </c>
      <c r="R787" s="231"/>
      <c r="S787" s="231"/>
      <c r="T787" s="231"/>
      <c r="U787" s="231"/>
      <c r="V787" s="274"/>
      <c r="W787" s="231"/>
      <c r="X787" s="231" t="s">
        <v>60</v>
      </c>
      <c r="Y787" s="274">
        <v>1</v>
      </c>
      <c r="Z787" s="218">
        <v>20</v>
      </c>
      <c r="AA787" s="225">
        <f t="shared" si="13"/>
        <v>20</v>
      </c>
      <c r="AB787" s="231" t="s">
        <v>20</v>
      </c>
      <c r="AC787" s="231" t="s">
        <v>3947</v>
      </c>
    </row>
    <row r="788" spans="1:29" ht="48" x14ac:dyDescent="0.25">
      <c r="A788" s="231">
        <v>785</v>
      </c>
      <c r="B788" s="274" t="s">
        <v>825</v>
      </c>
      <c r="C788" s="234" t="s">
        <v>5390</v>
      </c>
      <c r="D788" s="273"/>
      <c r="E788" s="231"/>
      <c r="F788" s="231"/>
      <c r="G788" s="231"/>
      <c r="H788" s="231"/>
      <c r="I788" s="231"/>
      <c r="J788" s="231"/>
      <c r="K788" s="222"/>
      <c r="L788" s="274"/>
      <c r="M788" s="231"/>
      <c r="N788" s="231"/>
      <c r="O788" s="231"/>
      <c r="P788" s="231">
        <v>1</v>
      </c>
      <c r="Q788" s="274">
        <v>1</v>
      </c>
      <c r="R788" s="231"/>
      <c r="S788" s="231"/>
      <c r="T788" s="231"/>
      <c r="U788" s="231"/>
      <c r="V788" s="274">
        <v>1</v>
      </c>
      <c r="W788" s="231"/>
      <c r="X788" s="231"/>
      <c r="Y788" s="274"/>
      <c r="Z788" s="274"/>
      <c r="AA788" s="225"/>
      <c r="AB788" s="231" t="s">
        <v>20</v>
      </c>
      <c r="AC788" s="231" t="s">
        <v>3947</v>
      </c>
    </row>
    <row r="789" spans="1:29" ht="24" x14ac:dyDescent="0.25">
      <c r="A789" s="231">
        <v>786</v>
      </c>
      <c r="B789" s="274" t="s">
        <v>826</v>
      </c>
      <c r="C789" s="234" t="s">
        <v>5391</v>
      </c>
      <c r="D789" s="273"/>
      <c r="E789" s="231"/>
      <c r="F789" s="231"/>
      <c r="G789" s="231"/>
      <c r="H789" s="231"/>
      <c r="I789" s="231"/>
      <c r="J789" s="231"/>
      <c r="K789" s="222"/>
      <c r="L789" s="274"/>
      <c r="M789" s="231"/>
      <c r="N789" s="231"/>
      <c r="O789" s="231"/>
      <c r="P789" s="231">
        <v>1</v>
      </c>
      <c r="Q789" s="218">
        <v>1</v>
      </c>
      <c r="R789" s="231"/>
      <c r="S789" s="231"/>
      <c r="T789" s="231"/>
      <c r="U789" s="231"/>
      <c r="V789" s="274">
        <v>1</v>
      </c>
      <c r="W789" s="231"/>
      <c r="X789" s="231" t="s">
        <v>60</v>
      </c>
      <c r="Y789" s="274">
        <v>1</v>
      </c>
      <c r="Z789" s="218">
        <v>82.5</v>
      </c>
      <c r="AA789" s="225">
        <f t="shared" si="13"/>
        <v>82.5</v>
      </c>
      <c r="AB789" s="231" t="s">
        <v>20</v>
      </c>
      <c r="AC789" s="231" t="s">
        <v>3947</v>
      </c>
    </row>
    <row r="790" spans="1:29" ht="24" x14ac:dyDescent="0.25">
      <c r="A790" s="231">
        <v>787</v>
      </c>
      <c r="B790" s="274" t="s">
        <v>810</v>
      </c>
      <c r="C790" s="234" t="s">
        <v>5392</v>
      </c>
      <c r="D790" s="273"/>
      <c r="E790" s="231"/>
      <c r="F790" s="231"/>
      <c r="G790" s="231"/>
      <c r="H790" s="231"/>
      <c r="I790" s="231"/>
      <c r="J790" s="231"/>
      <c r="K790" s="222"/>
      <c r="L790" s="274"/>
      <c r="M790" s="231"/>
      <c r="N790" s="231"/>
      <c r="O790" s="231"/>
      <c r="P790" s="231">
        <v>1</v>
      </c>
      <c r="Q790" s="218">
        <v>1</v>
      </c>
      <c r="R790" s="231"/>
      <c r="S790" s="231"/>
      <c r="T790" s="231"/>
      <c r="U790" s="231"/>
      <c r="V790" s="274">
        <v>1</v>
      </c>
      <c r="W790" s="231"/>
      <c r="X790" s="231" t="s">
        <v>60</v>
      </c>
      <c r="Y790" s="274">
        <v>1</v>
      </c>
      <c r="Z790" s="218">
        <v>100</v>
      </c>
      <c r="AA790" s="225">
        <f t="shared" si="13"/>
        <v>100</v>
      </c>
      <c r="AB790" s="231" t="s">
        <v>20</v>
      </c>
      <c r="AC790" s="231" t="s">
        <v>3947</v>
      </c>
    </row>
    <row r="791" spans="1:29" ht="24" x14ac:dyDescent="0.25">
      <c r="A791" s="231">
        <v>788</v>
      </c>
      <c r="B791" s="274" t="s">
        <v>811</v>
      </c>
      <c r="C791" s="234" t="s">
        <v>5393</v>
      </c>
      <c r="D791" s="273"/>
      <c r="E791" s="231"/>
      <c r="F791" s="231"/>
      <c r="G791" s="231"/>
      <c r="H791" s="231"/>
      <c r="I791" s="231"/>
      <c r="J791" s="231"/>
      <c r="K791" s="222"/>
      <c r="L791" s="274"/>
      <c r="M791" s="231"/>
      <c r="N791" s="231"/>
      <c r="O791" s="231"/>
      <c r="P791" s="231">
        <v>1</v>
      </c>
      <c r="Q791" s="218">
        <v>1</v>
      </c>
      <c r="R791" s="231"/>
      <c r="S791" s="231"/>
      <c r="T791" s="231"/>
      <c r="U791" s="231"/>
      <c r="V791" s="274">
        <v>1</v>
      </c>
      <c r="W791" s="231"/>
      <c r="X791" s="231"/>
      <c r="Y791" s="274"/>
      <c r="Z791" s="218"/>
      <c r="AA791" s="225"/>
      <c r="AB791" s="231" t="s">
        <v>20</v>
      </c>
      <c r="AC791" s="231" t="s">
        <v>3947</v>
      </c>
    </row>
    <row r="792" spans="1:29" ht="24" x14ac:dyDescent="0.25">
      <c r="A792" s="231">
        <v>789</v>
      </c>
      <c r="B792" s="274" t="s">
        <v>805</v>
      </c>
      <c r="C792" s="234" t="s">
        <v>5394</v>
      </c>
      <c r="D792" s="273"/>
      <c r="E792" s="231"/>
      <c r="F792" s="231"/>
      <c r="G792" s="231"/>
      <c r="H792" s="231"/>
      <c r="I792" s="231"/>
      <c r="J792" s="231"/>
      <c r="K792" s="222"/>
      <c r="L792" s="274"/>
      <c r="M792" s="231"/>
      <c r="N792" s="231"/>
      <c r="O792" s="231"/>
      <c r="P792" s="231">
        <v>1</v>
      </c>
      <c r="Q792" s="218">
        <v>1</v>
      </c>
      <c r="R792" s="231"/>
      <c r="S792" s="231"/>
      <c r="T792" s="231"/>
      <c r="U792" s="231"/>
      <c r="V792" s="274">
        <v>1</v>
      </c>
      <c r="W792" s="231"/>
      <c r="X792" s="231"/>
      <c r="Y792" s="274"/>
      <c r="Z792" s="218"/>
      <c r="AA792" s="225"/>
      <c r="AB792" s="231" t="s">
        <v>20</v>
      </c>
      <c r="AC792" s="231" t="s">
        <v>3947</v>
      </c>
    </row>
    <row r="793" spans="1:29" ht="24" x14ac:dyDescent="0.25">
      <c r="A793" s="231">
        <v>790</v>
      </c>
      <c r="B793" s="274" t="s">
        <v>806</v>
      </c>
      <c r="C793" s="234" t="s">
        <v>5395</v>
      </c>
      <c r="D793" s="273"/>
      <c r="E793" s="231"/>
      <c r="F793" s="231"/>
      <c r="G793" s="231"/>
      <c r="H793" s="231"/>
      <c r="I793" s="231"/>
      <c r="J793" s="231"/>
      <c r="K793" s="222"/>
      <c r="L793" s="274"/>
      <c r="M793" s="231"/>
      <c r="N793" s="231"/>
      <c r="O793" s="231"/>
      <c r="P793" s="231">
        <v>1</v>
      </c>
      <c r="Q793" s="218">
        <v>1</v>
      </c>
      <c r="R793" s="231"/>
      <c r="S793" s="231"/>
      <c r="T793" s="231"/>
      <c r="U793" s="231"/>
      <c r="V793" s="274">
        <v>1</v>
      </c>
      <c r="W793" s="231"/>
      <c r="X793" s="231" t="s">
        <v>60</v>
      </c>
      <c r="Y793" s="274">
        <v>1</v>
      </c>
      <c r="Z793" s="218">
        <v>25</v>
      </c>
      <c r="AA793" s="225">
        <f t="shared" si="13"/>
        <v>25</v>
      </c>
      <c r="AB793" s="231" t="s">
        <v>20</v>
      </c>
      <c r="AC793" s="231" t="s">
        <v>3947</v>
      </c>
    </row>
    <row r="794" spans="1:29" ht="24" x14ac:dyDescent="0.25">
      <c r="A794" s="231">
        <v>791</v>
      </c>
      <c r="B794" s="274" t="s">
        <v>821</v>
      </c>
      <c r="C794" s="234" t="s">
        <v>5396</v>
      </c>
      <c r="D794" s="273"/>
      <c r="E794" s="231"/>
      <c r="F794" s="231"/>
      <c r="G794" s="231"/>
      <c r="H794" s="231"/>
      <c r="I794" s="231"/>
      <c r="J794" s="231"/>
      <c r="K794" s="222"/>
      <c r="L794" s="274"/>
      <c r="M794" s="231"/>
      <c r="N794" s="231"/>
      <c r="O794" s="231"/>
      <c r="P794" s="231">
        <v>1</v>
      </c>
      <c r="Q794" s="218">
        <v>1</v>
      </c>
      <c r="R794" s="231"/>
      <c r="S794" s="231"/>
      <c r="T794" s="231"/>
      <c r="U794" s="231"/>
      <c r="V794" s="274">
        <v>1</v>
      </c>
      <c r="W794" s="231"/>
      <c r="X794" s="231" t="s">
        <v>60</v>
      </c>
      <c r="Y794" s="274">
        <v>1</v>
      </c>
      <c r="Z794" s="218">
        <v>30</v>
      </c>
      <c r="AA794" s="225">
        <f t="shared" si="13"/>
        <v>30</v>
      </c>
      <c r="AB794" s="231" t="s">
        <v>20</v>
      </c>
      <c r="AC794" s="231" t="s">
        <v>3947</v>
      </c>
    </row>
    <row r="795" spans="1:29" ht="36" x14ac:dyDescent="0.25">
      <c r="A795" s="231">
        <v>792</v>
      </c>
      <c r="B795" s="274" t="s">
        <v>812</v>
      </c>
      <c r="C795" s="234" t="s">
        <v>5397</v>
      </c>
      <c r="D795" s="273"/>
      <c r="E795" s="231"/>
      <c r="F795" s="231"/>
      <c r="G795" s="231"/>
      <c r="H795" s="231"/>
      <c r="I795" s="231"/>
      <c r="J795" s="231"/>
      <c r="K795" s="222"/>
      <c r="L795" s="274"/>
      <c r="M795" s="231"/>
      <c r="N795" s="231"/>
      <c r="O795" s="231"/>
      <c r="P795" s="231">
        <v>1</v>
      </c>
      <c r="Q795" s="218">
        <v>1</v>
      </c>
      <c r="R795" s="231"/>
      <c r="S795" s="231"/>
      <c r="T795" s="231"/>
      <c r="U795" s="231"/>
      <c r="V795" s="220">
        <v>1</v>
      </c>
      <c r="W795" s="231"/>
      <c r="X795" s="231" t="s">
        <v>60</v>
      </c>
      <c r="Y795" s="274">
        <v>1</v>
      </c>
      <c r="Z795" s="218">
        <v>25</v>
      </c>
      <c r="AA795" s="225">
        <f t="shared" si="13"/>
        <v>25</v>
      </c>
      <c r="AB795" s="231" t="s">
        <v>20</v>
      </c>
      <c r="AC795" s="231" t="s">
        <v>3947</v>
      </c>
    </row>
    <row r="796" spans="1:29" ht="36" x14ac:dyDescent="0.25">
      <c r="A796" s="231">
        <v>793</v>
      </c>
      <c r="B796" s="274" t="s">
        <v>807</v>
      </c>
      <c r="C796" s="234" t="s">
        <v>5398</v>
      </c>
      <c r="D796" s="273"/>
      <c r="E796" s="231"/>
      <c r="F796" s="231"/>
      <c r="G796" s="231"/>
      <c r="H796" s="231"/>
      <c r="I796" s="231"/>
      <c r="J796" s="231"/>
      <c r="K796" s="220"/>
      <c r="L796" s="220"/>
      <c r="M796" s="231"/>
      <c r="N796" s="231"/>
      <c r="O796" s="231"/>
      <c r="P796" s="231">
        <v>1</v>
      </c>
      <c r="Q796" s="220">
        <v>1</v>
      </c>
      <c r="R796" s="231"/>
      <c r="S796" s="231"/>
      <c r="T796" s="231"/>
      <c r="U796" s="231"/>
      <c r="V796" s="274">
        <v>2</v>
      </c>
      <c r="W796" s="231"/>
      <c r="X796" s="231" t="s">
        <v>60</v>
      </c>
      <c r="Y796" s="220">
        <v>1</v>
      </c>
      <c r="Z796" s="220">
        <v>25</v>
      </c>
      <c r="AA796" s="225">
        <f t="shared" si="13"/>
        <v>25</v>
      </c>
      <c r="AB796" s="231" t="s">
        <v>20</v>
      </c>
      <c r="AC796" s="231" t="s">
        <v>3947</v>
      </c>
    </row>
    <row r="797" spans="1:29" ht="24" x14ac:dyDescent="0.25">
      <c r="A797" s="231">
        <v>794</v>
      </c>
      <c r="B797" s="274" t="s">
        <v>808</v>
      </c>
      <c r="C797" s="234" t="s">
        <v>5399</v>
      </c>
      <c r="D797" s="273"/>
      <c r="E797" s="231"/>
      <c r="F797" s="231"/>
      <c r="G797" s="231"/>
      <c r="H797" s="231"/>
      <c r="I797" s="231"/>
      <c r="J797" s="231"/>
      <c r="K797" s="222"/>
      <c r="L797" s="274"/>
      <c r="M797" s="231"/>
      <c r="N797" s="231"/>
      <c r="O797" s="231"/>
      <c r="P797" s="231">
        <v>1</v>
      </c>
      <c r="Q797" s="274">
        <v>1</v>
      </c>
      <c r="R797" s="231"/>
      <c r="S797" s="231"/>
      <c r="T797" s="231"/>
      <c r="U797" s="231"/>
      <c r="V797" s="274"/>
      <c r="W797" s="231"/>
      <c r="X797" s="231" t="s">
        <v>60</v>
      </c>
      <c r="Y797" s="274">
        <v>1</v>
      </c>
      <c r="Z797" s="218">
        <v>63</v>
      </c>
      <c r="AA797" s="225">
        <f t="shared" si="13"/>
        <v>63</v>
      </c>
      <c r="AB797" s="231" t="s">
        <v>20</v>
      </c>
      <c r="AC797" s="231" t="s">
        <v>3947</v>
      </c>
    </row>
    <row r="798" spans="1:29" ht="24" x14ac:dyDescent="0.25">
      <c r="A798" s="231">
        <v>795</v>
      </c>
      <c r="B798" s="274" t="s">
        <v>831</v>
      </c>
      <c r="C798" s="234" t="s">
        <v>5400</v>
      </c>
      <c r="D798" s="273"/>
      <c r="E798" s="231"/>
      <c r="F798" s="231"/>
      <c r="G798" s="231"/>
      <c r="H798" s="231"/>
      <c r="I798" s="231"/>
      <c r="J798" s="231"/>
      <c r="K798" s="222"/>
      <c r="L798" s="274"/>
      <c r="M798" s="231"/>
      <c r="N798" s="231"/>
      <c r="O798" s="231"/>
      <c r="P798" s="231">
        <v>1</v>
      </c>
      <c r="Q798" s="218">
        <v>1</v>
      </c>
      <c r="R798" s="231"/>
      <c r="S798" s="231"/>
      <c r="T798" s="231"/>
      <c r="U798" s="231"/>
      <c r="V798" s="274">
        <v>1</v>
      </c>
      <c r="W798" s="231"/>
      <c r="X798" s="231"/>
      <c r="Y798" s="274"/>
      <c r="Z798" s="218"/>
      <c r="AA798" s="225"/>
      <c r="AB798" s="231" t="s">
        <v>20</v>
      </c>
      <c r="AC798" s="231" t="s">
        <v>3947</v>
      </c>
    </row>
    <row r="799" spans="1:29" ht="36" x14ac:dyDescent="0.25">
      <c r="A799" s="231">
        <v>796</v>
      </c>
      <c r="B799" s="274" t="s">
        <v>832</v>
      </c>
      <c r="C799" s="234" t="s">
        <v>5401</v>
      </c>
      <c r="D799" s="273"/>
      <c r="E799" s="231"/>
      <c r="F799" s="231"/>
      <c r="G799" s="231"/>
      <c r="H799" s="231"/>
      <c r="I799" s="231"/>
      <c r="J799" s="231"/>
      <c r="K799" s="222"/>
      <c r="L799" s="274"/>
      <c r="M799" s="231"/>
      <c r="N799" s="231"/>
      <c r="O799" s="231"/>
      <c r="P799" s="231">
        <v>1</v>
      </c>
      <c r="Q799" s="218">
        <v>1</v>
      </c>
      <c r="R799" s="231"/>
      <c r="S799" s="231"/>
      <c r="T799" s="231"/>
      <c r="U799" s="231"/>
      <c r="V799" s="274">
        <v>1</v>
      </c>
      <c r="W799" s="231"/>
      <c r="X799" s="231" t="s">
        <v>60</v>
      </c>
      <c r="Y799" s="274">
        <v>1</v>
      </c>
      <c r="Z799" s="218">
        <v>25</v>
      </c>
      <c r="AA799" s="225">
        <f t="shared" si="13"/>
        <v>25</v>
      </c>
      <c r="AB799" s="231" t="s">
        <v>20</v>
      </c>
      <c r="AC799" s="231" t="s">
        <v>3947</v>
      </c>
    </row>
    <row r="800" spans="1:29" ht="24" x14ac:dyDescent="0.25">
      <c r="A800" s="231">
        <v>797</v>
      </c>
      <c r="B800" s="274" t="s">
        <v>833</v>
      </c>
      <c r="C800" s="234" t="s">
        <v>5402</v>
      </c>
      <c r="D800" s="273"/>
      <c r="E800" s="231"/>
      <c r="F800" s="231"/>
      <c r="G800" s="231"/>
      <c r="H800" s="231"/>
      <c r="I800" s="231"/>
      <c r="J800" s="231"/>
      <c r="K800" s="222"/>
      <c r="L800" s="274"/>
      <c r="M800" s="231"/>
      <c r="N800" s="231"/>
      <c r="O800" s="231"/>
      <c r="P800" s="231">
        <v>1</v>
      </c>
      <c r="Q800" s="218">
        <v>1</v>
      </c>
      <c r="R800" s="231"/>
      <c r="S800" s="231"/>
      <c r="T800" s="231"/>
      <c r="U800" s="231"/>
      <c r="V800" s="274">
        <v>1</v>
      </c>
      <c r="W800" s="231"/>
      <c r="X800" s="231" t="s">
        <v>60</v>
      </c>
      <c r="Y800" s="274">
        <v>1</v>
      </c>
      <c r="Z800" s="218">
        <v>20</v>
      </c>
      <c r="AA800" s="225">
        <f t="shared" si="13"/>
        <v>20</v>
      </c>
      <c r="AB800" s="231" t="s">
        <v>20</v>
      </c>
      <c r="AC800" s="231" t="s">
        <v>3947</v>
      </c>
    </row>
    <row r="801" spans="1:29" ht="36" x14ac:dyDescent="0.25">
      <c r="A801" s="231">
        <v>798</v>
      </c>
      <c r="B801" s="274" t="s">
        <v>834</v>
      </c>
      <c r="C801" s="234" t="s">
        <v>5403</v>
      </c>
      <c r="D801" s="273"/>
      <c r="E801" s="231"/>
      <c r="F801" s="231"/>
      <c r="G801" s="231"/>
      <c r="H801" s="231"/>
      <c r="I801" s="231"/>
      <c r="J801" s="231"/>
      <c r="K801" s="222"/>
      <c r="L801" s="274"/>
      <c r="M801" s="231"/>
      <c r="N801" s="231"/>
      <c r="O801" s="231"/>
      <c r="P801" s="231">
        <v>1</v>
      </c>
      <c r="Q801" s="218">
        <v>1</v>
      </c>
      <c r="R801" s="231"/>
      <c r="S801" s="231"/>
      <c r="T801" s="231"/>
      <c r="U801" s="231"/>
      <c r="V801" s="274">
        <v>1</v>
      </c>
      <c r="W801" s="231"/>
      <c r="X801" s="231" t="s">
        <v>60</v>
      </c>
      <c r="Y801" s="274">
        <v>1</v>
      </c>
      <c r="Z801" s="218">
        <v>45</v>
      </c>
      <c r="AA801" s="225">
        <f t="shared" si="13"/>
        <v>45</v>
      </c>
      <c r="AB801" s="231" t="s">
        <v>20</v>
      </c>
      <c r="AC801" s="231" t="s">
        <v>3947</v>
      </c>
    </row>
    <row r="802" spans="1:29" ht="24" x14ac:dyDescent="0.25">
      <c r="A802" s="231">
        <v>799</v>
      </c>
      <c r="B802" s="274" t="s">
        <v>813</v>
      </c>
      <c r="C802" s="234" t="s">
        <v>5404</v>
      </c>
      <c r="D802" s="273"/>
      <c r="E802" s="231"/>
      <c r="F802" s="231"/>
      <c r="G802" s="231"/>
      <c r="H802" s="231"/>
      <c r="I802" s="231"/>
      <c r="J802" s="231"/>
      <c r="K802" s="222"/>
      <c r="L802" s="274"/>
      <c r="M802" s="231"/>
      <c r="N802" s="231"/>
      <c r="O802" s="231"/>
      <c r="P802" s="231">
        <v>1</v>
      </c>
      <c r="Q802" s="218">
        <v>1</v>
      </c>
      <c r="R802" s="231"/>
      <c r="S802" s="231"/>
      <c r="T802" s="231"/>
      <c r="U802" s="231"/>
      <c r="V802" s="274">
        <v>1</v>
      </c>
      <c r="W802" s="231"/>
      <c r="X802" s="231" t="s">
        <v>60</v>
      </c>
      <c r="Y802" s="274">
        <v>1</v>
      </c>
      <c r="Z802" s="218">
        <v>50</v>
      </c>
      <c r="AA802" s="225">
        <f t="shared" si="13"/>
        <v>50</v>
      </c>
      <c r="AB802" s="231" t="s">
        <v>20</v>
      </c>
      <c r="AC802" s="231" t="s">
        <v>3947</v>
      </c>
    </row>
    <row r="803" spans="1:29" ht="24" x14ac:dyDescent="0.25">
      <c r="A803" s="231">
        <v>800</v>
      </c>
      <c r="B803" s="274" t="s">
        <v>835</v>
      </c>
      <c r="C803" s="234" t="s">
        <v>5405</v>
      </c>
      <c r="D803" s="273"/>
      <c r="E803" s="231"/>
      <c r="F803" s="231"/>
      <c r="G803" s="231"/>
      <c r="H803" s="231"/>
      <c r="I803" s="231"/>
      <c r="J803" s="231"/>
      <c r="K803" s="222"/>
      <c r="L803" s="274"/>
      <c r="M803" s="231"/>
      <c r="N803" s="231"/>
      <c r="O803" s="231"/>
      <c r="P803" s="231">
        <v>1</v>
      </c>
      <c r="Q803" s="274">
        <v>1</v>
      </c>
      <c r="R803" s="231"/>
      <c r="S803" s="231"/>
      <c r="T803" s="231"/>
      <c r="U803" s="231"/>
      <c r="V803" s="274">
        <v>1</v>
      </c>
      <c r="W803" s="231"/>
      <c r="X803" s="231" t="s">
        <v>60</v>
      </c>
      <c r="Y803" s="274">
        <v>1</v>
      </c>
      <c r="Z803" s="218">
        <v>40</v>
      </c>
      <c r="AA803" s="225">
        <f t="shared" si="13"/>
        <v>40</v>
      </c>
      <c r="AB803" s="231" t="s">
        <v>20</v>
      </c>
      <c r="AC803" s="231" t="s">
        <v>3947</v>
      </c>
    </row>
    <row r="804" spans="1:29" ht="48" x14ac:dyDescent="0.25">
      <c r="A804" s="231">
        <v>801</v>
      </c>
      <c r="B804" s="274" t="s">
        <v>822</v>
      </c>
      <c r="C804" s="234" t="s">
        <v>5406</v>
      </c>
      <c r="D804" s="273"/>
      <c r="E804" s="231"/>
      <c r="F804" s="231"/>
      <c r="G804" s="231"/>
      <c r="H804" s="231"/>
      <c r="I804" s="231"/>
      <c r="J804" s="231"/>
      <c r="K804" s="222"/>
      <c r="L804" s="274"/>
      <c r="M804" s="231"/>
      <c r="N804" s="231"/>
      <c r="O804" s="231"/>
      <c r="P804" s="231">
        <v>1</v>
      </c>
      <c r="Q804" s="274">
        <v>1</v>
      </c>
      <c r="R804" s="231"/>
      <c r="S804" s="231"/>
      <c r="T804" s="231"/>
      <c r="U804" s="231"/>
      <c r="V804" s="274">
        <v>4</v>
      </c>
      <c r="W804" s="231"/>
      <c r="X804" s="231" t="s">
        <v>60</v>
      </c>
      <c r="Y804" s="274">
        <v>1</v>
      </c>
      <c r="Z804" s="218">
        <v>30</v>
      </c>
      <c r="AA804" s="225">
        <f t="shared" si="13"/>
        <v>30</v>
      </c>
      <c r="AB804" s="231" t="s">
        <v>20</v>
      </c>
      <c r="AC804" s="231" t="s">
        <v>3947</v>
      </c>
    </row>
    <row r="805" spans="1:29" ht="36" x14ac:dyDescent="0.25">
      <c r="A805" s="231">
        <v>802</v>
      </c>
      <c r="B805" s="274" t="s">
        <v>814</v>
      </c>
      <c r="C805" s="234" t="s">
        <v>5407</v>
      </c>
      <c r="D805" s="273"/>
      <c r="E805" s="231"/>
      <c r="F805" s="231"/>
      <c r="G805" s="231"/>
      <c r="H805" s="231"/>
      <c r="I805" s="231"/>
      <c r="J805" s="231"/>
      <c r="K805" s="222"/>
      <c r="L805" s="274"/>
      <c r="M805" s="231"/>
      <c r="N805" s="231"/>
      <c r="O805" s="231"/>
      <c r="P805" s="231">
        <v>1</v>
      </c>
      <c r="Q805" s="274">
        <v>4</v>
      </c>
      <c r="R805" s="231"/>
      <c r="S805" s="231"/>
      <c r="T805" s="231"/>
      <c r="U805" s="231"/>
      <c r="V805" s="274">
        <v>1</v>
      </c>
      <c r="W805" s="231"/>
      <c r="X805" s="231" t="s">
        <v>60</v>
      </c>
      <c r="Y805" s="274">
        <v>1</v>
      </c>
      <c r="Z805" s="274">
        <v>160</v>
      </c>
      <c r="AA805" s="225">
        <f t="shared" si="13"/>
        <v>160</v>
      </c>
      <c r="AB805" s="231" t="s">
        <v>20</v>
      </c>
      <c r="AC805" s="231" t="s">
        <v>3947</v>
      </c>
    </row>
    <row r="806" spans="1:29" ht="36" x14ac:dyDescent="0.25">
      <c r="A806" s="231">
        <v>803</v>
      </c>
      <c r="B806" s="274" t="s">
        <v>838</v>
      </c>
      <c r="C806" s="234" t="s">
        <v>5408</v>
      </c>
      <c r="D806" s="273"/>
      <c r="E806" s="231"/>
      <c r="F806" s="231"/>
      <c r="G806" s="231"/>
      <c r="H806" s="231"/>
      <c r="I806" s="231"/>
      <c r="J806" s="231"/>
      <c r="K806" s="222"/>
      <c r="L806" s="274"/>
      <c r="M806" s="231"/>
      <c r="N806" s="231"/>
      <c r="O806" s="231"/>
      <c r="P806" s="231">
        <v>1</v>
      </c>
      <c r="Q806" s="218">
        <v>1</v>
      </c>
      <c r="R806" s="231"/>
      <c r="S806" s="231"/>
      <c r="T806" s="231"/>
      <c r="U806" s="231"/>
      <c r="V806" s="274">
        <v>1</v>
      </c>
      <c r="W806" s="231"/>
      <c r="X806" s="231" t="s">
        <v>60</v>
      </c>
      <c r="Y806" s="274">
        <v>1</v>
      </c>
      <c r="Z806" s="218">
        <v>82.5</v>
      </c>
      <c r="AA806" s="225">
        <f t="shared" si="13"/>
        <v>82.5</v>
      </c>
      <c r="AB806" s="231" t="s">
        <v>20</v>
      </c>
      <c r="AC806" s="231" t="s">
        <v>3947</v>
      </c>
    </row>
    <row r="807" spans="1:29" ht="24" x14ac:dyDescent="0.25">
      <c r="A807" s="231">
        <v>804</v>
      </c>
      <c r="B807" s="274" t="s">
        <v>839</v>
      </c>
      <c r="C807" s="234" t="s">
        <v>5409</v>
      </c>
      <c r="D807" s="273"/>
      <c r="E807" s="231"/>
      <c r="F807" s="231"/>
      <c r="G807" s="231"/>
      <c r="H807" s="231"/>
      <c r="I807" s="231"/>
      <c r="J807" s="231"/>
      <c r="K807" s="222"/>
      <c r="L807" s="274"/>
      <c r="M807" s="231"/>
      <c r="N807" s="231"/>
      <c r="O807" s="231"/>
      <c r="P807" s="231">
        <v>1</v>
      </c>
      <c r="Q807" s="218">
        <v>1</v>
      </c>
      <c r="R807" s="231"/>
      <c r="S807" s="231"/>
      <c r="T807" s="231"/>
      <c r="U807" s="231"/>
      <c r="V807" s="274">
        <v>1</v>
      </c>
      <c r="W807" s="231"/>
      <c r="X807" s="231"/>
      <c r="Y807" s="274"/>
      <c r="Z807" s="218"/>
      <c r="AA807" s="225"/>
      <c r="AB807" s="231" t="s">
        <v>20</v>
      </c>
      <c r="AC807" s="231" t="s">
        <v>3947</v>
      </c>
    </row>
    <row r="808" spans="1:29" ht="36" x14ac:dyDescent="0.25">
      <c r="A808" s="231">
        <v>805</v>
      </c>
      <c r="B808" s="274" t="s">
        <v>809</v>
      </c>
      <c r="C808" s="234" t="s">
        <v>5410</v>
      </c>
      <c r="D808" s="273"/>
      <c r="E808" s="231"/>
      <c r="F808" s="231"/>
      <c r="G808" s="231"/>
      <c r="H808" s="231"/>
      <c r="I808" s="231"/>
      <c r="J808" s="231"/>
      <c r="K808" s="222"/>
      <c r="L808" s="274"/>
      <c r="M808" s="231"/>
      <c r="N808" s="231"/>
      <c r="O808" s="231"/>
      <c r="P808" s="231">
        <v>1</v>
      </c>
      <c r="Q808" s="218">
        <v>1</v>
      </c>
      <c r="R808" s="231"/>
      <c r="S808" s="231"/>
      <c r="T808" s="231"/>
      <c r="U808" s="231"/>
      <c r="V808" s="274"/>
      <c r="W808" s="231"/>
      <c r="X808" s="231"/>
      <c r="Y808" s="274"/>
      <c r="Z808" s="218"/>
      <c r="AA808" s="225"/>
      <c r="AB808" s="231" t="s">
        <v>20</v>
      </c>
      <c r="AC808" s="231" t="s">
        <v>3947</v>
      </c>
    </row>
    <row r="809" spans="1:29" ht="36" x14ac:dyDescent="0.25">
      <c r="A809" s="231">
        <v>806</v>
      </c>
      <c r="B809" s="274" t="s">
        <v>815</v>
      </c>
      <c r="C809" s="234" t="s">
        <v>5411</v>
      </c>
      <c r="D809" s="273"/>
      <c r="E809" s="231"/>
      <c r="F809" s="231"/>
      <c r="G809" s="231"/>
      <c r="H809" s="231"/>
      <c r="I809" s="231"/>
      <c r="J809" s="231"/>
      <c r="K809" s="222"/>
      <c r="L809" s="274"/>
      <c r="M809" s="231"/>
      <c r="N809" s="231"/>
      <c r="O809" s="231"/>
      <c r="P809" s="231">
        <v>1</v>
      </c>
      <c r="Q809" s="218">
        <v>3</v>
      </c>
      <c r="R809" s="231"/>
      <c r="S809" s="231"/>
      <c r="T809" s="231"/>
      <c r="U809" s="231"/>
      <c r="V809" s="274">
        <v>1</v>
      </c>
      <c r="W809" s="231"/>
      <c r="X809" s="231"/>
      <c r="Y809" s="274"/>
      <c r="Z809" s="218"/>
      <c r="AA809" s="225"/>
      <c r="AB809" s="231" t="s">
        <v>20</v>
      </c>
      <c r="AC809" s="231" t="s">
        <v>3947</v>
      </c>
    </row>
    <row r="810" spans="1:29" ht="36" x14ac:dyDescent="0.25">
      <c r="A810" s="231">
        <v>807</v>
      </c>
      <c r="B810" s="274" t="s">
        <v>5412</v>
      </c>
      <c r="C810" s="234" t="s">
        <v>5413</v>
      </c>
      <c r="D810" s="273"/>
      <c r="E810" s="231"/>
      <c r="F810" s="231"/>
      <c r="G810" s="231"/>
      <c r="H810" s="231"/>
      <c r="I810" s="231"/>
      <c r="J810" s="231"/>
      <c r="K810" s="222"/>
      <c r="L810" s="274"/>
      <c r="M810" s="231"/>
      <c r="N810" s="231"/>
      <c r="O810" s="231"/>
      <c r="P810" s="231">
        <v>1</v>
      </c>
      <c r="Q810" s="218">
        <v>1</v>
      </c>
      <c r="R810" s="231"/>
      <c r="S810" s="231"/>
      <c r="T810" s="231"/>
      <c r="U810" s="231"/>
      <c r="V810" s="274">
        <v>1</v>
      </c>
      <c r="W810" s="231"/>
      <c r="X810" s="231"/>
      <c r="Y810" s="274"/>
      <c r="Z810" s="218"/>
      <c r="AA810" s="225"/>
      <c r="AB810" s="231" t="s">
        <v>20</v>
      </c>
      <c r="AC810" s="231" t="s">
        <v>3947</v>
      </c>
    </row>
    <row r="811" spans="1:29" ht="36" x14ac:dyDescent="0.25">
      <c r="A811" s="231">
        <v>808</v>
      </c>
      <c r="B811" s="274" t="s">
        <v>827</v>
      </c>
      <c r="C811" s="234" t="s">
        <v>5414</v>
      </c>
      <c r="D811" s="273"/>
      <c r="E811" s="231"/>
      <c r="F811" s="231"/>
      <c r="G811" s="231"/>
      <c r="H811" s="231"/>
      <c r="I811" s="231"/>
      <c r="J811" s="231"/>
      <c r="K811" s="222"/>
      <c r="L811" s="274"/>
      <c r="M811" s="231"/>
      <c r="N811" s="231"/>
      <c r="O811" s="231"/>
      <c r="P811" s="231">
        <v>1</v>
      </c>
      <c r="Q811" s="218">
        <v>1</v>
      </c>
      <c r="R811" s="231"/>
      <c r="S811" s="231"/>
      <c r="T811" s="231"/>
      <c r="U811" s="231"/>
      <c r="V811" s="274">
        <v>1</v>
      </c>
      <c r="W811" s="231"/>
      <c r="X811" s="231" t="s">
        <v>60</v>
      </c>
      <c r="Y811" s="274">
        <v>1</v>
      </c>
      <c r="Z811" s="218">
        <v>50</v>
      </c>
      <c r="AA811" s="225">
        <f t="shared" si="13"/>
        <v>50</v>
      </c>
      <c r="AB811" s="231" t="s">
        <v>20</v>
      </c>
      <c r="AC811" s="231" t="s">
        <v>3947</v>
      </c>
    </row>
    <row r="812" spans="1:29" ht="24" x14ac:dyDescent="0.25">
      <c r="A812" s="231">
        <v>809</v>
      </c>
      <c r="B812" s="274" t="s">
        <v>828</v>
      </c>
      <c r="C812" s="234" t="s">
        <v>5415</v>
      </c>
      <c r="D812" s="273"/>
      <c r="E812" s="231"/>
      <c r="F812" s="231"/>
      <c r="G812" s="231"/>
      <c r="H812" s="231"/>
      <c r="I812" s="231"/>
      <c r="J812" s="231"/>
      <c r="K812" s="222"/>
      <c r="L812" s="274"/>
      <c r="M812" s="231"/>
      <c r="N812" s="231"/>
      <c r="O812" s="231"/>
      <c r="P812" s="231">
        <v>1</v>
      </c>
      <c r="Q812" s="274">
        <v>1</v>
      </c>
      <c r="R812" s="231"/>
      <c r="S812" s="231"/>
      <c r="T812" s="231"/>
      <c r="U812" s="231"/>
      <c r="V812" s="274">
        <v>1</v>
      </c>
      <c r="W812" s="231"/>
      <c r="X812" s="231" t="s">
        <v>60</v>
      </c>
      <c r="Y812" s="274">
        <v>1</v>
      </c>
      <c r="Z812" s="218">
        <v>25</v>
      </c>
      <c r="AA812" s="225">
        <f t="shared" si="13"/>
        <v>25</v>
      </c>
      <c r="AB812" s="231" t="s">
        <v>20</v>
      </c>
      <c r="AC812" s="231" t="s">
        <v>3947</v>
      </c>
    </row>
    <row r="813" spans="1:29" ht="24" x14ac:dyDescent="0.25">
      <c r="A813" s="231">
        <v>810</v>
      </c>
      <c r="B813" s="274" t="s">
        <v>816</v>
      </c>
      <c r="C813" s="234" t="s">
        <v>5416</v>
      </c>
      <c r="D813" s="273"/>
      <c r="E813" s="231"/>
      <c r="F813" s="231"/>
      <c r="G813" s="231"/>
      <c r="H813" s="231"/>
      <c r="I813" s="231"/>
      <c r="J813" s="231"/>
      <c r="K813" s="222"/>
      <c r="L813" s="274"/>
      <c r="M813" s="231"/>
      <c r="N813" s="231"/>
      <c r="O813" s="231"/>
      <c r="P813" s="231">
        <v>1</v>
      </c>
      <c r="Q813" s="274">
        <v>1</v>
      </c>
      <c r="R813" s="231"/>
      <c r="S813" s="231"/>
      <c r="T813" s="231"/>
      <c r="U813" s="231"/>
      <c r="V813" s="274"/>
      <c r="W813" s="231"/>
      <c r="X813" s="231"/>
      <c r="Y813" s="274"/>
      <c r="Z813" s="274"/>
      <c r="AA813" s="225"/>
      <c r="AB813" s="231" t="s">
        <v>20</v>
      </c>
      <c r="AC813" s="231" t="s">
        <v>3947</v>
      </c>
    </row>
    <row r="814" spans="1:29" ht="36" x14ac:dyDescent="0.25">
      <c r="A814" s="231">
        <v>811</v>
      </c>
      <c r="B814" s="274" t="s">
        <v>817</v>
      </c>
      <c r="C814" s="234" t="s">
        <v>5417</v>
      </c>
      <c r="D814" s="273"/>
      <c r="E814" s="231"/>
      <c r="F814" s="231"/>
      <c r="G814" s="231"/>
      <c r="H814" s="231"/>
      <c r="I814" s="231"/>
      <c r="J814" s="231"/>
      <c r="K814" s="222"/>
      <c r="L814" s="274"/>
      <c r="M814" s="231"/>
      <c r="N814" s="231"/>
      <c r="O814" s="231"/>
      <c r="P814" s="231">
        <v>1</v>
      </c>
      <c r="Q814" s="274">
        <v>2</v>
      </c>
      <c r="R814" s="231"/>
      <c r="S814" s="231"/>
      <c r="T814" s="231"/>
      <c r="U814" s="231"/>
      <c r="V814" s="274"/>
      <c r="W814" s="231"/>
      <c r="X814" s="231"/>
      <c r="Y814" s="274"/>
      <c r="Z814" s="274"/>
      <c r="AA814" s="225"/>
      <c r="AB814" s="231" t="s">
        <v>20</v>
      </c>
      <c r="AC814" s="231" t="s">
        <v>3947</v>
      </c>
    </row>
    <row r="815" spans="1:29" ht="36" x14ac:dyDescent="0.25">
      <c r="A815" s="231">
        <v>812</v>
      </c>
      <c r="B815" s="274" t="s">
        <v>829</v>
      </c>
      <c r="C815" s="234" t="s">
        <v>5418</v>
      </c>
      <c r="D815" s="273"/>
      <c r="E815" s="231"/>
      <c r="F815" s="231"/>
      <c r="G815" s="231"/>
      <c r="H815" s="231"/>
      <c r="I815" s="231"/>
      <c r="J815" s="231"/>
      <c r="K815" s="222"/>
      <c r="L815" s="274"/>
      <c r="M815" s="231"/>
      <c r="N815" s="231"/>
      <c r="O815" s="231"/>
      <c r="P815" s="231">
        <v>1</v>
      </c>
      <c r="Q815" s="274">
        <v>1</v>
      </c>
      <c r="R815" s="231"/>
      <c r="S815" s="231"/>
      <c r="T815" s="231"/>
      <c r="U815" s="231"/>
      <c r="V815" s="274">
        <v>2</v>
      </c>
      <c r="W815" s="231"/>
      <c r="X815" s="231"/>
      <c r="Y815" s="274"/>
      <c r="Z815" s="274"/>
      <c r="AA815" s="225"/>
      <c r="AB815" s="231" t="s">
        <v>20</v>
      </c>
      <c r="AC815" s="231" t="s">
        <v>3947</v>
      </c>
    </row>
    <row r="816" spans="1:29" ht="36" x14ac:dyDescent="0.25">
      <c r="A816" s="231">
        <v>813</v>
      </c>
      <c r="B816" s="274" t="s">
        <v>830</v>
      </c>
      <c r="C816" s="234" t="s">
        <v>5419</v>
      </c>
      <c r="D816" s="273"/>
      <c r="E816" s="231"/>
      <c r="F816" s="231"/>
      <c r="G816" s="231"/>
      <c r="H816" s="231"/>
      <c r="I816" s="231"/>
      <c r="J816" s="231"/>
      <c r="K816" s="222"/>
      <c r="L816" s="274"/>
      <c r="M816" s="231"/>
      <c r="N816" s="231"/>
      <c r="O816" s="231"/>
      <c r="P816" s="231">
        <v>1</v>
      </c>
      <c r="Q816" s="274">
        <v>1</v>
      </c>
      <c r="R816" s="231"/>
      <c r="S816" s="231"/>
      <c r="T816" s="231"/>
      <c r="U816" s="231"/>
      <c r="V816" s="274">
        <v>6</v>
      </c>
      <c r="W816" s="231"/>
      <c r="X816" s="231"/>
      <c r="Y816" s="274"/>
      <c r="Z816" s="274"/>
      <c r="AA816" s="225"/>
      <c r="AB816" s="231" t="s">
        <v>20</v>
      </c>
      <c r="AC816" s="231" t="s">
        <v>3947</v>
      </c>
    </row>
    <row r="817" spans="1:29" ht="48" x14ac:dyDescent="0.25">
      <c r="A817" s="231">
        <v>814</v>
      </c>
      <c r="B817" s="274" t="s">
        <v>823</v>
      </c>
      <c r="C817" s="234" t="s">
        <v>5420</v>
      </c>
      <c r="D817" s="273"/>
      <c r="E817" s="231"/>
      <c r="F817" s="231"/>
      <c r="G817" s="231"/>
      <c r="H817" s="231"/>
      <c r="I817" s="231"/>
      <c r="J817" s="231"/>
      <c r="K817" s="222"/>
      <c r="L817" s="274"/>
      <c r="M817" s="231"/>
      <c r="N817" s="231"/>
      <c r="O817" s="231"/>
      <c r="P817" s="231">
        <v>1</v>
      </c>
      <c r="Q817" s="274">
        <v>6</v>
      </c>
      <c r="R817" s="231"/>
      <c r="S817" s="231"/>
      <c r="T817" s="231"/>
      <c r="U817" s="231"/>
      <c r="V817" s="220">
        <v>1</v>
      </c>
      <c r="W817" s="231"/>
      <c r="X817" s="231" t="s">
        <v>60</v>
      </c>
      <c r="Y817" s="274">
        <v>1</v>
      </c>
      <c r="Z817" s="274">
        <v>82.5</v>
      </c>
      <c r="AA817" s="225">
        <f t="shared" si="13"/>
        <v>82.5</v>
      </c>
      <c r="AB817" s="231" t="s">
        <v>20</v>
      </c>
      <c r="AC817" s="231" t="s">
        <v>3947</v>
      </c>
    </row>
    <row r="818" spans="1:29" ht="48" x14ac:dyDescent="0.25">
      <c r="A818" s="231">
        <v>815</v>
      </c>
      <c r="B818" s="220" t="s">
        <v>837</v>
      </c>
      <c r="C818" s="223" t="s">
        <v>5421</v>
      </c>
      <c r="D818" s="273"/>
      <c r="E818" s="231"/>
      <c r="F818" s="231"/>
      <c r="G818" s="231"/>
      <c r="H818" s="231"/>
      <c r="I818" s="231"/>
      <c r="J818" s="231"/>
      <c r="K818" s="220"/>
      <c r="L818" s="220"/>
      <c r="M818" s="231"/>
      <c r="N818" s="231"/>
      <c r="O818" s="231"/>
      <c r="P818" s="231">
        <v>1</v>
      </c>
      <c r="Q818" s="220">
        <v>1</v>
      </c>
      <c r="R818" s="231"/>
      <c r="S818" s="231"/>
      <c r="T818" s="231"/>
      <c r="U818" s="231"/>
      <c r="V818" s="274"/>
      <c r="W818" s="231"/>
      <c r="X818" s="231"/>
      <c r="Y818" s="220"/>
      <c r="Z818" s="220"/>
      <c r="AA818" s="225"/>
      <c r="AB818" s="231" t="s">
        <v>20</v>
      </c>
      <c r="AC818" s="231" t="s">
        <v>3947</v>
      </c>
    </row>
    <row r="819" spans="1:29" ht="24" x14ac:dyDescent="0.25">
      <c r="A819" s="231">
        <v>816</v>
      </c>
      <c r="B819" s="274" t="s">
        <v>840</v>
      </c>
      <c r="C819" s="234" t="s">
        <v>5422</v>
      </c>
      <c r="D819" s="273"/>
      <c r="E819" s="231"/>
      <c r="F819" s="231"/>
      <c r="G819" s="231"/>
      <c r="H819" s="231"/>
      <c r="I819" s="231"/>
      <c r="J819" s="231"/>
      <c r="K819" s="222"/>
      <c r="L819" s="274"/>
      <c r="M819" s="231"/>
      <c r="N819" s="231"/>
      <c r="O819" s="231"/>
      <c r="P819" s="231">
        <v>1</v>
      </c>
      <c r="Q819" s="274">
        <v>1</v>
      </c>
      <c r="R819" s="231"/>
      <c r="S819" s="231"/>
      <c r="T819" s="231"/>
      <c r="U819" s="231"/>
      <c r="V819" s="220">
        <v>1</v>
      </c>
      <c r="W819" s="231"/>
      <c r="X819" s="231"/>
      <c r="Y819" s="274"/>
      <c r="Z819" s="274"/>
      <c r="AA819" s="225"/>
      <c r="AB819" s="231" t="s">
        <v>20</v>
      </c>
      <c r="AC819" s="231" t="s">
        <v>3947</v>
      </c>
    </row>
    <row r="820" spans="1:29" ht="48" x14ac:dyDescent="0.25">
      <c r="A820" s="231">
        <v>817</v>
      </c>
      <c r="B820" s="279" t="s">
        <v>841</v>
      </c>
      <c r="C820" s="280" t="s">
        <v>5423</v>
      </c>
      <c r="D820" s="273"/>
      <c r="E820" s="231"/>
      <c r="F820" s="231"/>
      <c r="G820" s="231"/>
      <c r="H820" s="231"/>
      <c r="I820" s="231"/>
      <c r="J820" s="231"/>
      <c r="K820" s="220"/>
      <c r="L820" s="220"/>
      <c r="M820" s="231"/>
      <c r="N820" s="231"/>
      <c r="O820" s="231"/>
      <c r="P820" s="231">
        <v>1</v>
      </c>
      <c r="Q820" s="220">
        <v>1</v>
      </c>
      <c r="R820" s="231"/>
      <c r="S820" s="231"/>
      <c r="T820" s="231"/>
      <c r="U820" s="231"/>
      <c r="V820" s="274">
        <v>1</v>
      </c>
      <c r="W820" s="231"/>
      <c r="X820" s="231" t="s">
        <v>60</v>
      </c>
      <c r="Y820" s="220">
        <v>1</v>
      </c>
      <c r="Z820" s="220">
        <v>30</v>
      </c>
      <c r="AA820" s="225">
        <f t="shared" si="13"/>
        <v>30</v>
      </c>
      <c r="AB820" s="231" t="s">
        <v>20</v>
      </c>
      <c r="AC820" s="231" t="s">
        <v>3947</v>
      </c>
    </row>
    <row r="821" spans="1:29" ht="24" x14ac:dyDescent="0.25">
      <c r="A821" s="231">
        <v>818</v>
      </c>
      <c r="B821" s="274" t="s">
        <v>5424</v>
      </c>
      <c r="C821" s="234" t="s">
        <v>5425</v>
      </c>
      <c r="D821" s="273"/>
      <c r="E821" s="231"/>
      <c r="F821" s="231"/>
      <c r="G821" s="231"/>
      <c r="H821" s="231"/>
      <c r="I821" s="231"/>
      <c r="J821" s="231"/>
      <c r="K821" s="222"/>
      <c r="L821" s="274"/>
      <c r="M821" s="231"/>
      <c r="N821" s="231"/>
      <c r="O821" s="231"/>
      <c r="P821" s="231">
        <v>1</v>
      </c>
      <c r="Q821" s="274">
        <v>1</v>
      </c>
      <c r="R821" s="231"/>
      <c r="S821" s="231"/>
      <c r="T821" s="231"/>
      <c r="U821" s="231"/>
      <c r="V821" s="274"/>
      <c r="W821" s="231"/>
      <c r="X821" s="231" t="s">
        <v>60</v>
      </c>
      <c r="Y821" s="274">
        <v>1</v>
      </c>
      <c r="Z821" s="274">
        <v>25</v>
      </c>
      <c r="AA821" s="225">
        <f t="shared" si="13"/>
        <v>25</v>
      </c>
      <c r="AB821" s="231" t="s">
        <v>20</v>
      </c>
      <c r="AC821" s="231" t="s">
        <v>3947</v>
      </c>
    </row>
    <row r="822" spans="1:29" ht="60" x14ac:dyDescent="0.25">
      <c r="A822" s="231">
        <v>819</v>
      </c>
      <c r="B822" s="274" t="s">
        <v>843</v>
      </c>
      <c r="C822" s="234" t="s">
        <v>5426</v>
      </c>
      <c r="D822" s="273"/>
      <c r="E822" s="231"/>
      <c r="F822" s="231"/>
      <c r="G822" s="231"/>
      <c r="H822" s="231"/>
      <c r="I822" s="231"/>
      <c r="J822" s="231"/>
      <c r="K822" s="222"/>
      <c r="L822" s="274"/>
      <c r="M822" s="231"/>
      <c r="N822" s="231"/>
      <c r="O822" s="231"/>
      <c r="P822" s="231">
        <v>1</v>
      </c>
      <c r="Q822" s="274">
        <v>1</v>
      </c>
      <c r="R822" s="231"/>
      <c r="S822" s="231"/>
      <c r="T822" s="231"/>
      <c r="U822" s="231"/>
      <c r="V822" s="274">
        <v>1</v>
      </c>
      <c r="W822" s="231"/>
      <c r="X822" s="231" t="s">
        <v>60</v>
      </c>
      <c r="Y822" s="274">
        <v>1</v>
      </c>
      <c r="Z822" s="274">
        <v>62.5</v>
      </c>
      <c r="AA822" s="225">
        <f t="shared" si="13"/>
        <v>62.5</v>
      </c>
      <c r="AB822" s="231" t="s">
        <v>20</v>
      </c>
      <c r="AC822" s="231" t="s">
        <v>3947</v>
      </c>
    </row>
    <row r="823" spans="1:29" ht="48" x14ac:dyDescent="0.25">
      <c r="A823" s="231">
        <v>820</v>
      </c>
      <c r="B823" s="274" t="s">
        <v>844</v>
      </c>
      <c r="C823" s="234" t="s">
        <v>5427</v>
      </c>
      <c r="D823" s="273"/>
      <c r="E823" s="231"/>
      <c r="F823" s="231"/>
      <c r="G823" s="231"/>
      <c r="H823" s="231"/>
      <c r="I823" s="231"/>
      <c r="J823" s="231"/>
      <c r="K823" s="222"/>
      <c r="L823" s="274"/>
      <c r="M823" s="231"/>
      <c r="N823" s="231"/>
      <c r="O823" s="231"/>
      <c r="P823" s="231">
        <v>1</v>
      </c>
      <c r="Q823" s="274">
        <v>1</v>
      </c>
      <c r="R823" s="231"/>
      <c r="S823" s="231"/>
      <c r="T823" s="231"/>
      <c r="U823" s="231"/>
      <c r="V823" s="274"/>
      <c r="W823" s="231"/>
      <c r="X823" s="231" t="s">
        <v>60</v>
      </c>
      <c r="Y823" s="274">
        <v>1</v>
      </c>
      <c r="Z823" s="274">
        <v>20</v>
      </c>
      <c r="AA823" s="225">
        <f t="shared" si="13"/>
        <v>20</v>
      </c>
      <c r="AB823" s="231" t="s">
        <v>20</v>
      </c>
      <c r="AC823" s="231" t="s">
        <v>3947</v>
      </c>
    </row>
    <row r="824" spans="1:29" ht="48" x14ac:dyDescent="0.25">
      <c r="A824" s="231">
        <v>821</v>
      </c>
      <c r="B824" s="274" t="s">
        <v>842</v>
      </c>
      <c r="C824" s="234" t="s">
        <v>5428</v>
      </c>
      <c r="D824" s="273"/>
      <c r="E824" s="231"/>
      <c r="F824" s="231"/>
      <c r="G824" s="231"/>
      <c r="H824" s="231"/>
      <c r="I824" s="231"/>
      <c r="J824" s="231"/>
      <c r="K824" s="222"/>
      <c r="L824" s="274"/>
      <c r="M824" s="231"/>
      <c r="N824" s="231"/>
      <c r="O824" s="231"/>
      <c r="P824" s="231">
        <v>1</v>
      </c>
      <c r="Q824" s="274">
        <v>1</v>
      </c>
      <c r="R824" s="231"/>
      <c r="S824" s="231"/>
      <c r="T824" s="231"/>
      <c r="U824" s="231"/>
      <c r="V824" s="274">
        <v>3</v>
      </c>
      <c r="W824" s="231"/>
      <c r="X824" s="231"/>
      <c r="Y824" s="274"/>
      <c r="Z824" s="274"/>
      <c r="AA824" s="225"/>
      <c r="AB824" s="231" t="s">
        <v>20</v>
      </c>
      <c r="AC824" s="231" t="s">
        <v>3947</v>
      </c>
    </row>
    <row r="825" spans="1:29" ht="36" x14ac:dyDescent="0.25">
      <c r="A825" s="231">
        <v>822</v>
      </c>
      <c r="B825" s="274" t="s">
        <v>5429</v>
      </c>
      <c r="C825" s="234" t="s">
        <v>5430</v>
      </c>
      <c r="D825" s="273"/>
      <c r="E825" s="231"/>
      <c r="F825" s="231"/>
      <c r="G825" s="231"/>
      <c r="H825" s="231"/>
      <c r="I825" s="231"/>
      <c r="J825" s="231"/>
      <c r="K825" s="222"/>
      <c r="L825" s="274"/>
      <c r="M825" s="231"/>
      <c r="N825" s="231"/>
      <c r="O825" s="231"/>
      <c r="P825" s="231">
        <v>1</v>
      </c>
      <c r="Q825" s="274">
        <v>3</v>
      </c>
      <c r="R825" s="231"/>
      <c r="S825" s="231"/>
      <c r="T825" s="231"/>
      <c r="U825" s="231"/>
      <c r="V825" s="274"/>
      <c r="W825" s="231"/>
      <c r="X825" s="231" t="s">
        <v>60</v>
      </c>
      <c r="Y825" s="274">
        <v>1</v>
      </c>
      <c r="Z825" s="274">
        <v>125</v>
      </c>
      <c r="AA825" s="225">
        <f t="shared" si="13"/>
        <v>125</v>
      </c>
      <c r="AB825" s="231" t="s">
        <v>20</v>
      </c>
      <c r="AC825" s="231" t="s">
        <v>3947</v>
      </c>
    </row>
    <row r="826" spans="1:29" x14ac:dyDescent="0.25">
      <c r="A826" s="231">
        <v>823</v>
      </c>
      <c r="B826" s="274"/>
      <c r="C826" s="234"/>
      <c r="D826" s="273"/>
      <c r="E826" s="231"/>
      <c r="F826" s="231"/>
      <c r="G826" s="231"/>
      <c r="H826" s="231"/>
      <c r="I826" s="231"/>
      <c r="J826" s="231"/>
      <c r="K826" s="222"/>
      <c r="L826" s="274"/>
      <c r="M826" s="231"/>
      <c r="N826" s="231"/>
      <c r="O826" s="231"/>
      <c r="P826" s="231"/>
      <c r="Q826" s="274"/>
      <c r="R826" s="231"/>
      <c r="S826" s="231"/>
      <c r="T826" s="231"/>
      <c r="U826" s="231"/>
      <c r="V826" s="274">
        <v>2</v>
      </c>
      <c r="W826" s="231"/>
      <c r="X826" s="231" t="s">
        <v>60</v>
      </c>
      <c r="Y826" s="274">
        <v>1</v>
      </c>
      <c r="Z826" s="274">
        <v>82.5</v>
      </c>
      <c r="AA826" s="225">
        <f t="shared" si="13"/>
        <v>82.5</v>
      </c>
      <c r="AB826" s="231" t="s">
        <v>20</v>
      </c>
      <c r="AC826" s="231" t="s">
        <v>3947</v>
      </c>
    </row>
    <row r="827" spans="1:29" ht="24" x14ac:dyDescent="0.25">
      <c r="A827" s="231">
        <v>824</v>
      </c>
      <c r="B827" s="274" t="s">
        <v>5431</v>
      </c>
      <c r="C827" s="234" t="s">
        <v>5432</v>
      </c>
      <c r="D827" s="273"/>
      <c r="E827" s="231"/>
      <c r="F827" s="231"/>
      <c r="G827" s="231"/>
      <c r="H827" s="231"/>
      <c r="I827" s="231"/>
      <c r="J827" s="231"/>
      <c r="K827" s="222"/>
      <c r="L827" s="274"/>
      <c r="M827" s="231"/>
      <c r="N827" s="231"/>
      <c r="O827" s="231"/>
      <c r="P827" s="231">
        <v>1</v>
      </c>
      <c r="Q827" s="274">
        <v>1</v>
      </c>
      <c r="R827" s="231"/>
      <c r="S827" s="231"/>
      <c r="T827" s="231"/>
      <c r="U827" s="231"/>
      <c r="V827" s="274">
        <v>1</v>
      </c>
      <c r="W827" s="231"/>
      <c r="X827" s="231" t="s">
        <v>60</v>
      </c>
      <c r="Y827" s="274">
        <v>1</v>
      </c>
      <c r="Z827" s="274">
        <v>82.5</v>
      </c>
      <c r="AA827" s="225">
        <f t="shared" si="13"/>
        <v>82.5</v>
      </c>
      <c r="AB827" s="231" t="s">
        <v>20</v>
      </c>
      <c r="AC827" s="231" t="s">
        <v>3947</v>
      </c>
    </row>
    <row r="828" spans="1:29" ht="48" x14ac:dyDescent="0.25">
      <c r="A828" s="231">
        <v>825</v>
      </c>
      <c r="B828" s="274" t="s">
        <v>5433</v>
      </c>
      <c r="C828" s="234" t="s">
        <v>5434</v>
      </c>
      <c r="D828" s="273"/>
      <c r="E828" s="231"/>
      <c r="F828" s="231"/>
      <c r="G828" s="231"/>
      <c r="H828" s="231"/>
      <c r="I828" s="231"/>
      <c r="J828" s="231"/>
      <c r="K828" s="222"/>
      <c r="L828" s="274"/>
      <c r="M828" s="231"/>
      <c r="N828" s="231"/>
      <c r="O828" s="231"/>
      <c r="P828" s="231">
        <v>1</v>
      </c>
      <c r="Q828" s="274">
        <v>1</v>
      </c>
      <c r="R828" s="231"/>
      <c r="S828" s="231"/>
      <c r="T828" s="231"/>
      <c r="U828" s="231"/>
      <c r="V828" s="274">
        <v>1</v>
      </c>
      <c r="W828" s="231"/>
      <c r="X828" s="231" t="s">
        <v>60</v>
      </c>
      <c r="Y828" s="274">
        <v>1</v>
      </c>
      <c r="Z828" s="274">
        <v>62.5</v>
      </c>
      <c r="AA828" s="225">
        <f t="shared" si="13"/>
        <v>62.5</v>
      </c>
      <c r="AB828" s="231" t="s">
        <v>20</v>
      </c>
      <c r="AC828" s="231" t="s">
        <v>3947</v>
      </c>
    </row>
    <row r="829" spans="1:29" ht="24" x14ac:dyDescent="0.25">
      <c r="A829" s="231">
        <v>826</v>
      </c>
      <c r="B829" s="274" t="s">
        <v>5435</v>
      </c>
      <c r="C829" s="234" t="s">
        <v>5436</v>
      </c>
      <c r="D829" s="273"/>
      <c r="E829" s="231"/>
      <c r="F829" s="231"/>
      <c r="G829" s="231"/>
      <c r="H829" s="231"/>
      <c r="I829" s="231"/>
      <c r="J829" s="231"/>
      <c r="K829" s="222"/>
      <c r="L829" s="274"/>
      <c r="M829" s="231"/>
      <c r="N829" s="231"/>
      <c r="O829" s="231"/>
      <c r="P829" s="231">
        <v>1</v>
      </c>
      <c r="Q829" s="274">
        <v>1</v>
      </c>
      <c r="R829" s="231"/>
      <c r="S829" s="231"/>
      <c r="T829" s="231"/>
      <c r="U829" s="231"/>
      <c r="V829" s="274"/>
      <c r="W829" s="231"/>
      <c r="X829" s="231" t="s">
        <v>60</v>
      </c>
      <c r="Y829" s="274">
        <v>1</v>
      </c>
      <c r="Z829" s="274">
        <v>25</v>
      </c>
      <c r="AA829" s="225">
        <f t="shared" si="13"/>
        <v>25</v>
      </c>
      <c r="AB829" s="231" t="s">
        <v>20</v>
      </c>
      <c r="AC829" s="231" t="s">
        <v>3947</v>
      </c>
    </row>
    <row r="830" spans="1:29" ht="36" x14ac:dyDescent="0.25">
      <c r="A830" s="231">
        <v>827</v>
      </c>
      <c r="B830" s="274" t="s">
        <v>5437</v>
      </c>
      <c r="C830" s="234" t="s">
        <v>5438</v>
      </c>
      <c r="D830" s="273"/>
      <c r="E830" s="231"/>
      <c r="F830" s="231"/>
      <c r="G830" s="231"/>
      <c r="H830" s="231"/>
      <c r="I830" s="231"/>
      <c r="J830" s="231"/>
      <c r="K830" s="222"/>
      <c r="L830" s="274"/>
      <c r="M830" s="231"/>
      <c r="N830" s="231"/>
      <c r="O830" s="231"/>
      <c r="P830" s="231">
        <v>1</v>
      </c>
      <c r="Q830" s="274">
        <v>1</v>
      </c>
      <c r="R830" s="231"/>
      <c r="S830" s="231"/>
      <c r="T830" s="231"/>
      <c r="U830" s="231"/>
      <c r="V830" s="220"/>
      <c r="W830" s="231"/>
      <c r="X830" s="231" t="s">
        <v>60</v>
      </c>
      <c r="Y830" s="274">
        <v>1</v>
      </c>
      <c r="Z830" s="274">
        <v>25</v>
      </c>
      <c r="AA830" s="225">
        <f t="shared" si="13"/>
        <v>25</v>
      </c>
      <c r="AB830" s="231" t="s">
        <v>20</v>
      </c>
      <c r="AC830" s="231" t="s">
        <v>3947</v>
      </c>
    </row>
    <row r="831" spans="1:29" ht="60" x14ac:dyDescent="0.25">
      <c r="A831" s="231">
        <v>828</v>
      </c>
      <c r="B831" s="220" t="s">
        <v>5439</v>
      </c>
      <c r="C831" s="223" t="s">
        <v>5440</v>
      </c>
      <c r="D831" s="273"/>
      <c r="E831" s="231"/>
      <c r="F831" s="231"/>
      <c r="G831" s="231"/>
      <c r="H831" s="231"/>
      <c r="I831" s="231"/>
      <c r="J831" s="231"/>
      <c r="K831" s="220"/>
      <c r="L831" s="220"/>
      <c r="M831" s="231"/>
      <c r="N831" s="231"/>
      <c r="O831" s="231"/>
      <c r="P831" s="231">
        <v>1</v>
      </c>
      <c r="Q831" s="220">
        <v>1</v>
      </c>
      <c r="R831" s="231"/>
      <c r="S831" s="231"/>
      <c r="T831" s="231"/>
      <c r="U831" s="231"/>
      <c r="V831" s="274">
        <v>1</v>
      </c>
      <c r="W831" s="231"/>
      <c r="X831" s="231"/>
      <c r="Y831" s="220"/>
      <c r="Z831" s="220"/>
      <c r="AA831" s="225"/>
      <c r="AB831" s="231" t="s">
        <v>20</v>
      </c>
      <c r="AC831" s="231" t="s">
        <v>3947</v>
      </c>
    </row>
    <row r="832" spans="1:29" ht="36" x14ac:dyDescent="0.25">
      <c r="A832" s="231">
        <v>829</v>
      </c>
      <c r="B832" s="274" t="s">
        <v>5441</v>
      </c>
      <c r="C832" s="234" t="s">
        <v>5442</v>
      </c>
      <c r="D832" s="273"/>
      <c r="E832" s="231"/>
      <c r="F832" s="231"/>
      <c r="G832" s="231"/>
      <c r="H832" s="231"/>
      <c r="I832" s="231"/>
      <c r="J832" s="231"/>
      <c r="K832" s="222"/>
      <c r="L832" s="274"/>
      <c r="M832" s="231"/>
      <c r="N832" s="231"/>
      <c r="O832" s="231"/>
      <c r="P832" s="231"/>
      <c r="Q832" s="220"/>
      <c r="R832" s="231"/>
      <c r="S832" s="231"/>
      <c r="T832" s="231"/>
      <c r="U832" s="231"/>
      <c r="V832" s="274">
        <v>5</v>
      </c>
      <c r="W832" s="231"/>
      <c r="X832" s="231"/>
      <c r="Y832" s="274"/>
      <c r="Z832" s="274"/>
      <c r="AA832" s="225"/>
      <c r="AB832" s="231" t="s">
        <v>20</v>
      </c>
      <c r="AC832" s="231" t="s">
        <v>3947</v>
      </c>
    </row>
    <row r="833" spans="1:29" ht="24" x14ac:dyDescent="0.25">
      <c r="A833" s="231">
        <v>830</v>
      </c>
      <c r="B833" s="274" t="s">
        <v>5443</v>
      </c>
      <c r="C833" s="234" t="s">
        <v>5444</v>
      </c>
      <c r="D833" s="273"/>
      <c r="E833" s="231"/>
      <c r="F833" s="231"/>
      <c r="G833" s="231"/>
      <c r="H833" s="231"/>
      <c r="I833" s="231"/>
      <c r="J833" s="231"/>
      <c r="K833" s="274"/>
      <c r="L833" s="274"/>
      <c r="M833" s="231"/>
      <c r="N833" s="231"/>
      <c r="O833" s="231"/>
      <c r="P833" s="231"/>
      <c r="Q833" s="220"/>
      <c r="R833" s="231"/>
      <c r="S833" s="231"/>
      <c r="T833" s="231"/>
      <c r="U833" s="231"/>
      <c r="V833" s="274">
        <v>1</v>
      </c>
      <c r="W833" s="231"/>
      <c r="X833" s="231"/>
      <c r="Y833" s="274"/>
      <c r="Z833" s="274"/>
      <c r="AA833" s="225"/>
      <c r="AB833" s="231" t="s">
        <v>20</v>
      </c>
      <c r="AC833" s="231" t="s">
        <v>3947</v>
      </c>
    </row>
    <row r="834" spans="1:29" ht="36" x14ac:dyDescent="0.25">
      <c r="A834" s="231">
        <v>831</v>
      </c>
      <c r="B834" s="274" t="s">
        <v>5445</v>
      </c>
      <c r="C834" s="234" t="s">
        <v>5446</v>
      </c>
      <c r="D834" s="273"/>
      <c r="E834" s="231"/>
      <c r="F834" s="231"/>
      <c r="G834" s="231"/>
      <c r="H834" s="231"/>
      <c r="I834" s="231"/>
      <c r="J834" s="231"/>
      <c r="K834" s="274"/>
      <c r="L834" s="274"/>
      <c r="M834" s="231"/>
      <c r="N834" s="231"/>
      <c r="O834" s="231"/>
      <c r="P834" s="231"/>
      <c r="Q834" s="220"/>
      <c r="R834" s="231"/>
      <c r="S834" s="231"/>
      <c r="T834" s="231"/>
      <c r="U834" s="231"/>
      <c r="V834" s="274">
        <v>1</v>
      </c>
      <c r="W834" s="231"/>
      <c r="X834" s="231"/>
      <c r="Y834" s="274"/>
      <c r="Z834" s="274"/>
      <c r="AA834" s="225"/>
      <c r="AB834" s="231" t="s">
        <v>20</v>
      </c>
      <c r="AC834" s="231" t="s">
        <v>3947</v>
      </c>
    </row>
    <row r="835" spans="1:29" ht="24" x14ac:dyDescent="0.25">
      <c r="A835" s="231">
        <v>832</v>
      </c>
      <c r="B835" s="274" t="s">
        <v>5447</v>
      </c>
      <c r="C835" s="234" t="s">
        <v>5448</v>
      </c>
      <c r="D835" s="273"/>
      <c r="E835" s="231"/>
      <c r="F835" s="231"/>
      <c r="G835" s="231"/>
      <c r="H835" s="231"/>
      <c r="I835" s="231"/>
      <c r="J835" s="231"/>
      <c r="K835" s="274"/>
      <c r="L835" s="274"/>
      <c r="M835" s="231"/>
      <c r="N835" s="231"/>
      <c r="O835" s="231"/>
      <c r="P835" s="231"/>
      <c r="Q835" s="220"/>
      <c r="R835" s="231"/>
      <c r="S835" s="231"/>
      <c r="T835" s="231"/>
      <c r="U835" s="231"/>
      <c r="V835" s="274">
        <v>1</v>
      </c>
      <c r="W835" s="231"/>
      <c r="X835" s="231"/>
      <c r="Y835" s="274"/>
      <c r="Z835" s="274"/>
      <c r="AA835" s="225"/>
      <c r="AB835" s="231" t="s">
        <v>20</v>
      </c>
      <c r="AC835" s="231" t="s">
        <v>3947</v>
      </c>
    </row>
    <row r="836" spans="1:29" ht="24" x14ac:dyDescent="0.25">
      <c r="A836" s="231">
        <v>833</v>
      </c>
      <c r="B836" s="274" t="s">
        <v>5449</v>
      </c>
      <c r="C836" s="234" t="s">
        <v>5450</v>
      </c>
      <c r="D836" s="273"/>
      <c r="E836" s="231"/>
      <c r="F836" s="231"/>
      <c r="G836" s="231"/>
      <c r="H836" s="231"/>
      <c r="I836" s="231"/>
      <c r="J836" s="231"/>
      <c r="K836" s="274"/>
      <c r="L836" s="274"/>
      <c r="M836" s="231"/>
      <c r="N836" s="231"/>
      <c r="O836" s="231"/>
      <c r="P836" s="231"/>
      <c r="Q836" s="220"/>
      <c r="R836" s="231"/>
      <c r="S836" s="231"/>
      <c r="T836" s="231"/>
      <c r="U836" s="231"/>
      <c r="V836" s="220">
        <v>1</v>
      </c>
      <c r="W836" s="231"/>
      <c r="X836" s="231"/>
      <c r="Y836" s="274"/>
      <c r="Z836" s="274"/>
      <c r="AA836" s="225"/>
      <c r="AB836" s="231" t="s">
        <v>20</v>
      </c>
      <c r="AC836" s="231" t="s">
        <v>3947</v>
      </c>
    </row>
    <row r="837" spans="1:29" ht="24" x14ac:dyDescent="0.25">
      <c r="A837" s="231">
        <v>834</v>
      </c>
      <c r="B837" s="274" t="s">
        <v>5451</v>
      </c>
      <c r="C837" s="234" t="s">
        <v>5452</v>
      </c>
      <c r="D837" s="273"/>
      <c r="E837" s="231"/>
      <c r="F837" s="231"/>
      <c r="G837" s="231"/>
      <c r="H837" s="231"/>
      <c r="I837" s="231"/>
      <c r="J837" s="231"/>
      <c r="K837" s="220"/>
      <c r="L837" s="220"/>
      <c r="M837" s="231"/>
      <c r="N837" s="231"/>
      <c r="O837" s="231"/>
      <c r="P837" s="231"/>
      <c r="Q837" s="220"/>
      <c r="R837" s="231"/>
      <c r="S837" s="231"/>
      <c r="T837" s="231"/>
      <c r="U837" s="231"/>
      <c r="V837" s="274">
        <v>1</v>
      </c>
      <c r="W837" s="231"/>
      <c r="X837" s="231"/>
      <c r="Y837" s="220"/>
      <c r="Z837" s="220"/>
      <c r="AA837" s="225"/>
      <c r="AB837" s="231" t="s">
        <v>20</v>
      </c>
      <c r="AC837" s="231" t="s">
        <v>3947</v>
      </c>
    </row>
    <row r="838" spans="1:29" ht="36" x14ac:dyDescent="0.25">
      <c r="A838" s="231">
        <v>835</v>
      </c>
      <c r="B838" s="274" t="s">
        <v>5453</v>
      </c>
      <c r="C838" s="234" t="s">
        <v>5454</v>
      </c>
      <c r="D838" s="273"/>
      <c r="E838" s="231"/>
      <c r="F838" s="231"/>
      <c r="G838" s="231"/>
      <c r="H838" s="231"/>
      <c r="I838" s="231"/>
      <c r="J838" s="231"/>
      <c r="K838" s="274"/>
      <c r="L838" s="274"/>
      <c r="M838" s="231"/>
      <c r="N838" s="231"/>
      <c r="O838" s="231"/>
      <c r="P838" s="231"/>
      <c r="Q838" s="220"/>
      <c r="R838" s="231"/>
      <c r="S838" s="231"/>
      <c r="T838" s="231"/>
      <c r="U838" s="231"/>
      <c r="V838" s="274">
        <v>1</v>
      </c>
      <c r="W838" s="231"/>
      <c r="X838" s="231" t="s">
        <v>60</v>
      </c>
      <c r="Y838" s="274">
        <v>1</v>
      </c>
      <c r="Z838" s="274">
        <v>25</v>
      </c>
      <c r="AA838" s="225">
        <f t="shared" si="13"/>
        <v>25</v>
      </c>
      <c r="AB838" s="231" t="s">
        <v>20</v>
      </c>
      <c r="AC838" s="231" t="s">
        <v>3947</v>
      </c>
    </row>
    <row r="839" spans="1:29" ht="36" x14ac:dyDescent="0.25">
      <c r="A839" s="231">
        <v>836</v>
      </c>
      <c r="B839" s="274" t="s">
        <v>5455</v>
      </c>
      <c r="C839" s="234" t="s">
        <v>5456</v>
      </c>
      <c r="D839" s="273"/>
      <c r="E839" s="231"/>
      <c r="F839" s="231"/>
      <c r="G839" s="231"/>
      <c r="H839" s="231"/>
      <c r="I839" s="231"/>
      <c r="J839" s="231"/>
      <c r="K839" s="274"/>
      <c r="L839" s="274"/>
      <c r="M839" s="231"/>
      <c r="N839" s="231"/>
      <c r="O839" s="231"/>
      <c r="P839" s="231"/>
      <c r="Q839" s="220"/>
      <c r="R839" s="231"/>
      <c r="S839" s="231"/>
      <c r="T839" s="231"/>
      <c r="U839" s="231"/>
      <c r="V839" s="274">
        <v>1</v>
      </c>
      <c r="W839" s="231"/>
      <c r="X839" s="231"/>
      <c r="Y839" s="274"/>
      <c r="Z839" s="274"/>
      <c r="AA839" s="225"/>
      <c r="AB839" s="231" t="s">
        <v>20</v>
      </c>
      <c r="AC839" s="231" t="s">
        <v>3947</v>
      </c>
    </row>
    <row r="840" spans="1:29" ht="36" x14ac:dyDescent="0.25">
      <c r="A840" s="231">
        <v>837</v>
      </c>
      <c r="B840" s="274" t="s">
        <v>5457</v>
      </c>
      <c r="C840" s="234" t="s">
        <v>5458</v>
      </c>
      <c r="D840" s="273"/>
      <c r="E840" s="231"/>
      <c r="F840" s="231"/>
      <c r="G840" s="231"/>
      <c r="H840" s="231"/>
      <c r="I840" s="231"/>
      <c r="J840" s="231"/>
      <c r="K840" s="274"/>
      <c r="L840" s="274"/>
      <c r="M840" s="231"/>
      <c r="N840" s="231"/>
      <c r="O840" s="231"/>
      <c r="P840" s="231"/>
      <c r="Q840" s="220"/>
      <c r="R840" s="231"/>
      <c r="S840" s="231"/>
      <c r="T840" s="231"/>
      <c r="U840" s="231"/>
      <c r="V840" s="274">
        <v>1</v>
      </c>
      <c r="W840" s="231"/>
      <c r="X840" s="231"/>
      <c r="Y840" s="274"/>
      <c r="Z840" s="274"/>
      <c r="AA840" s="225"/>
      <c r="AB840" s="231" t="s">
        <v>20</v>
      </c>
      <c r="AC840" s="231" t="s">
        <v>3947</v>
      </c>
    </row>
    <row r="841" spans="1:29" ht="24" x14ac:dyDescent="0.25">
      <c r="A841" s="231">
        <v>838</v>
      </c>
      <c r="B841" s="274" t="s">
        <v>5459</v>
      </c>
      <c r="C841" s="234" t="s">
        <v>5460</v>
      </c>
      <c r="D841" s="273"/>
      <c r="E841" s="231"/>
      <c r="F841" s="231"/>
      <c r="G841" s="231"/>
      <c r="H841" s="231"/>
      <c r="I841" s="231"/>
      <c r="J841" s="231"/>
      <c r="K841" s="274"/>
      <c r="L841" s="274"/>
      <c r="M841" s="231"/>
      <c r="N841" s="231"/>
      <c r="O841" s="231"/>
      <c r="P841" s="231"/>
      <c r="Q841" s="220"/>
      <c r="R841" s="231"/>
      <c r="S841" s="231"/>
      <c r="T841" s="231"/>
      <c r="U841" s="231"/>
      <c r="V841" s="274">
        <v>1</v>
      </c>
      <c r="W841" s="231"/>
      <c r="X841" s="231"/>
      <c r="Y841" s="274"/>
      <c r="Z841" s="274"/>
      <c r="AA841" s="225"/>
      <c r="AB841" s="231" t="s">
        <v>20</v>
      </c>
      <c r="AC841" s="231" t="s">
        <v>3947</v>
      </c>
    </row>
    <row r="842" spans="1:29" ht="24" x14ac:dyDescent="0.25">
      <c r="A842" s="231">
        <v>839</v>
      </c>
      <c r="B842" s="274" t="s">
        <v>5461</v>
      </c>
      <c r="C842" s="234" t="s">
        <v>5462</v>
      </c>
      <c r="D842" s="273"/>
      <c r="E842" s="231"/>
      <c r="F842" s="231"/>
      <c r="G842" s="231"/>
      <c r="H842" s="231"/>
      <c r="I842" s="231"/>
      <c r="J842" s="231"/>
      <c r="K842" s="274"/>
      <c r="L842" s="274"/>
      <c r="M842" s="231"/>
      <c r="N842" s="231"/>
      <c r="O842" s="231"/>
      <c r="P842" s="231"/>
      <c r="Q842" s="220"/>
      <c r="R842" s="231"/>
      <c r="S842" s="231"/>
      <c r="T842" s="231"/>
      <c r="U842" s="231"/>
      <c r="V842" s="222">
        <v>1</v>
      </c>
      <c r="W842" s="231"/>
      <c r="X842" s="231"/>
      <c r="Y842" s="274"/>
      <c r="Z842" s="274"/>
      <c r="AA842" s="225"/>
      <c r="AB842" s="231" t="s">
        <v>20</v>
      </c>
      <c r="AC842" s="231" t="s">
        <v>3947</v>
      </c>
    </row>
    <row r="843" spans="1:29" ht="36" x14ac:dyDescent="0.25">
      <c r="A843" s="231">
        <v>840</v>
      </c>
      <c r="B843" s="222" t="s">
        <v>5463</v>
      </c>
      <c r="C843" s="223" t="s">
        <v>5464</v>
      </c>
      <c r="D843" s="273"/>
      <c r="E843" s="231"/>
      <c r="F843" s="231"/>
      <c r="G843" s="231"/>
      <c r="H843" s="231"/>
      <c r="I843" s="231"/>
      <c r="J843" s="231"/>
      <c r="K843" s="222"/>
      <c r="L843" s="222"/>
      <c r="M843" s="231"/>
      <c r="N843" s="231"/>
      <c r="O843" s="231"/>
      <c r="P843" s="231"/>
      <c r="Q843" s="222"/>
      <c r="R843" s="231"/>
      <c r="S843" s="231"/>
      <c r="T843" s="231"/>
      <c r="U843" s="231"/>
      <c r="V843" s="222">
        <v>1</v>
      </c>
      <c r="W843" s="231"/>
      <c r="X843" s="231"/>
      <c r="Y843" s="222"/>
      <c r="Z843" s="222"/>
      <c r="AA843" s="225"/>
      <c r="AB843" s="231" t="s">
        <v>20</v>
      </c>
      <c r="AC843" s="231" t="s">
        <v>3947</v>
      </c>
    </row>
    <row r="844" spans="1:29" ht="36" x14ac:dyDescent="0.25">
      <c r="A844" s="231">
        <v>841</v>
      </c>
      <c r="B844" s="222" t="s">
        <v>5465</v>
      </c>
      <c r="C844" s="223" t="s">
        <v>5466</v>
      </c>
      <c r="D844" s="273"/>
      <c r="E844" s="231"/>
      <c r="F844" s="231"/>
      <c r="G844" s="231"/>
      <c r="H844" s="231"/>
      <c r="I844" s="231"/>
      <c r="J844" s="231"/>
      <c r="K844" s="222"/>
      <c r="L844" s="222"/>
      <c r="M844" s="231"/>
      <c r="N844" s="231"/>
      <c r="O844" s="231"/>
      <c r="P844" s="231"/>
      <c r="Q844" s="222"/>
      <c r="R844" s="231"/>
      <c r="S844" s="231"/>
      <c r="T844" s="231"/>
      <c r="U844" s="231"/>
      <c r="V844" s="222"/>
      <c r="W844" s="231"/>
      <c r="X844" s="231" t="s">
        <v>60</v>
      </c>
      <c r="Y844" s="222">
        <v>1</v>
      </c>
      <c r="Z844" s="222">
        <v>45</v>
      </c>
      <c r="AA844" s="225">
        <f t="shared" ref="AA844:AA907" si="14">Z844*Y844</f>
        <v>45</v>
      </c>
      <c r="AB844" s="231" t="s">
        <v>20</v>
      </c>
      <c r="AC844" s="231" t="s">
        <v>3947</v>
      </c>
    </row>
    <row r="845" spans="1:29" x14ac:dyDescent="0.25">
      <c r="A845" s="231">
        <v>842</v>
      </c>
      <c r="B845" s="222"/>
      <c r="C845" s="223"/>
      <c r="D845" s="273"/>
      <c r="E845" s="231"/>
      <c r="F845" s="231"/>
      <c r="G845" s="231"/>
      <c r="H845" s="231"/>
      <c r="I845" s="231"/>
      <c r="J845" s="231"/>
      <c r="K845" s="222"/>
      <c r="L845" s="222"/>
      <c r="M845" s="231"/>
      <c r="N845" s="231"/>
      <c r="O845" s="231"/>
      <c r="P845" s="231"/>
      <c r="Q845" s="222"/>
      <c r="R845" s="231"/>
      <c r="S845" s="231"/>
      <c r="T845" s="231"/>
      <c r="U845" s="231"/>
      <c r="V845" s="274">
        <v>1</v>
      </c>
      <c r="W845" s="231"/>
      <c r="X845" s="231" t="s">
        <v>226</v>
      </c>
      <c r="Y845" s="222">
        <v>1</v>
      </c>
      <c r="Z845" s="222">
        <v>30</v>
      </c>
      <c r="AA845" s="225">
        <f t="shared" si="14"/>
        <v>30</v>
      </c>
      <c r="AB845" s="231" t="s">
        <v>20</v>
      </c>
      <c r="AC845" s="231" t="s">
        <v>3947</v>
      </c>
    </row>
    <row r="846" spans="1:29" ht="36" x14ac:dyDescent="0.25">
      <c r="A846" s="231">
        <v>843</v>
      </c>
      <c r="B846" s="274" t="s">
        <v>5467</v>
      </c>
      <c r="C846" s="234" t="s">
        <v>5468</v>
      </c>
      <c r="D846" s="273"/>
      <c r="E846" s="231"/>
      <c r="F846" s="231"/>
      <c r="G846" s="231"/>
      <c r="H846" s="231"/>
      <c r="I846" s="231"/>
      <c r="J846" s="231"/>
      <c r="K846" s="274"/>
      <c r="L846" s="274"/>
      <c r="M846" s="231"/>
      <c r="N846" s="231"/>
      <c r="O846" s="231"/>
      <c r="P846" s="231"/>
      <c r="Q846" s="220"/>
      <c r="R846" s="231"/>
      <c r="S846" s="231"/>
      <c r="T846" s="231"/>
      <c r="U846" s="231"/>
      <c r="V846" s="222">
        <v>1</v>
      </c>
      <c r="W846" s="231"/>
      <c r="X846" s="231"/>
      <c r="Y846" s="274"/>
      <c r="Z846" s="274"/>
      <c r="AA846" s="225"/>
      <c r="AB846" s="231" t="s">
        <v>20</v>
      </c>
      <c r="AC846" s="231" t="s">
        <v>3947</v>
      </c>
    </row>
    <row r="847" spans="1:29" ht="24" x14ac:dyDescent="0.25">
      <c r="A847" s="231">
        <v>844</v>
      </c>
      <c r="B847" s="274" t="s">
        <v>5469</v>
      </c>
      <c r="C847" s="234" t="s">
        <v>5470</v>
      </c>
      <c r="D847" s="273"/>
      <c r="E847" s="231"/>
      <c r="F847" s="231"/>
      <c r="G847" s="231"/>
      <c r="H847" s="231"/>
      <c r="I847" s="231"/>
      <c r="J847" s="231"/>
      <c r="K847" s="274"/>
      <c r="L847" s="222"/>
      <c r="M847" s="231"/>
      <c r="N847" s="231"/>
      <c r="O847" s="231"/>
      <c r="P847" s="231"/>
      <c r="Q847" s="220"/>
      <c r="R847" s="231"/>
      <c r="S847" s="231"/>
      <c r="T847" s="231"/>
      <c r="U847" s="231"/>
      <c r="V847" s="222">
        <v>1</v>
      </c>
      <c r="W847" s="231"/>
      <c r="X847" s="231" t="s">
        <v>60</v>
      </c>
      <c r="Y847" s="222">
        <v>1</v>
      </c>
      <c r="Z847" s="222">
        <v>25</v>
      </c>
      <c r="AA847" s="225">
        <f t="shared" si="14"/>
        <v>25</v>
      </c>
      <c r="AB847" s="231" t="s">
        <v>20</v>
      </c>
      <c r="AC847" s="231" t="s">
        <v>3947</v>
      </c>
    </row>
    <row r="848" spans="1:29" ht="24" x14ac:dyDescent="0.25">
      <c r="A848" s="231">
        <v>845</v>
      </c>
      <c r="B848" s="274" t="s">
        <v>5471</v>
      </c>
      <c r="C848" s="234" t="s">
        <v>5472</v>
      </c>
      <c r="D848" s="273"/>
      <c r="E848" s="231"/>
      <c r="F848" s="231"/>
      <c r="G848" s="231"/>
      <c r="H848" s="231"/>
      <c r="I848" s="231"/>
      <c r="J848" s="231"/>
      <c r="K848" s="274"/>
      <c r="L848" s="222"/>
      <c r="M848" s="231"/>
      <c r="N848" s="231"/>
      <c r="O848" s="231"/>
      <c r="P848" s="231"/>
      <c r="Q848" s="220"/>
      <c r="R848" s="231"/>
      <c r="S848" s="231"/>
      <c r="T848" s="231"/>
      <c r="U848" s="231"/>
      <c r="V848" s="222">
        <v>1</v>
      </c>
      <c r="W848" s="231"/>
      <c r="X848" s="231"/>
      <c r="Y848" s="222"/>
      <c r="Z848" s="222"/>
      <c r="AA848" s="225"/>
      <c r="AB848" s="231" t="s">
        <v>20</v>
      </c>
      <c r="AC848" s="231" t="s">
        <v>3947</v>
      </c>
    </row>
    <row r="849" spans="1:29" ht="36" x14ac:dyDescent="0.25">
      <c r="A849" s="231">
        <v>846</v>
      </c>
      <c r="B849" s="274" t="s">
        <v>5473</v>
      </c>
      <c r="C849" s="234" t="s">
        <v>5474</v>
      </c>
      <c r="D849" s="273"/>
      <c r="E849" s="231"/>
      <c r="F849" s="231"/>
      <c r="G849" s="231"/>
      <c r="H849" s="231"/>
      <c r="I849" s="231"/>
      <c r="J849" s="231"/>
      <c r="K849" s="222"/>
      <c r="L849" s="222"/>
      <c r="M849" s="231"/>
      <c r="N849" s="231"/>
      <c r="O849" s="231"/>
      <c r="P849" s="231"/>
      <c r="Q849" s="220"/>
      <c r="R849" s="231"/>
      <c r="S849" s="231"/>
      <c r="T849" s="231"/>
      <c r="U849" s="231"/>
      <c r="V849" s="222">
        <v>1</v>
      </c>
      <c r="W849" s="231"/>
      <c r="X849" s="231"/>
      <c r="Y849" s="222"/>
      <c r="Z849" s="222"/>
      <c r="AA849" s="225"/>
      <c r="AB849" s="231" t="s">
        <v>20</v>
      </c>
      <c r="AC849" s="231" t="s">
        <v>3947</v>
      </c>
    </row>
    <row r="850" spans="1:29" ht="24" x14ac:dyDescent="0.25">
      <c r="A850" s="231">
        <v>847</v>
      </c>
      <c r="B850" s="274" t="s">
        <v>5475</v>
      </c>
      <c r="C850" s="234" t="s">
        <v>5476</v>
      </c>
      <c r="D850" s="273"/>
      <c r="E850" s="231"/>
      <c r="F850" s="231"/>
      <c r="G850" s="231"/>
      <c r="H850" s="231"/>
      <c r="I850" s="231"/>
      <c r="J850" s="231"/>
      <c r="K850" s="222"/>
      <c r="L850" s="222"/>
      <c r="M850" s="231"/>
      <c r="N850" s="231"/>
      <c r="O850" s="231"/>
      <c r="P850" s="231"/>
      <c r="Q850" s="220"/>
      <c r="R850" s="231"/>
      <c r="S850" s="231"/>
      <c r="T850" s="231"/>
      <c r="U850" s="231"/>
      <c r="V850" s="222">
        <v>1</v>
      </c>
      <c r="W850" s="231"/>
      <c r="X850" s="231" t="s">
        <v>60</v>
      </c>
      <c r="Y850" s="222">
        <v>1</v>
      </c>
      <c r="Z850" s="222">
        <v>62.5</v>
      </c>
      <c r="AA850" s="225">
        <f t="shared" si="14"/>
        <v>62.5</v>
      </c>
      <c r="AB850" s="231" t="s">
        <v>20</v>
      </c>
      <c r="AC850" s="231" t="s">
        <v>3947</v>
      </c>
    </row>
    <row r="851" spans="1:29" x14ac:dyDescent="0.25">
      <c r="A851" s="231">
        <v>848</v>
      </c>
      <c r="B851" s="274" t="s">
        <v>5477</v>
      </c>
      <c r="C851" s="234" t="s">
        <v>5478</v>
      </c>
      <c r="D851" s="273"/>
      <c r="E851" s="231"/>
      <c r="F851" s="231"/>
      <c r="G851" s="231"/>
      <c r="H851" s="231"/>
      <c r="I851" s="231"/>
      <c r="J851" s="231"/>
      <c r="K851" s="222"/>
      <c r="L851" s="222"/>
      <c r="M851" s="231"/>
      <c r="N851" s="231"/>
      <c r="O851" s="231"/>
      <c r="P851" s="231"/>
      <c r="Q851" s="220"/>
      <c r="R851" s="231"/>
      <c r="S851" s="231"/>
      <c r="T851" s="231"/>
      <c r="U851" s="231"/>
      <c r="V851" s="222">
        <v>1</v>
      </c>
      <c r="W851" s="231"/>
      <c r="X851" s="231"/>
      <c r="Y851" s="222"/>
      <c r="Z851" s="222"/>
      <c r="AA851" s="225"/>
      <c r="AB851" s="231" t="s">
        <v>20</v>
      </c>
      <c r="AC851" s="231" t="s">
        <v>3947</v>
      </c>
    </row>
    <row r="852" spans="1:29" ht="48" x14ac:dyDescent="0.25">
      <c r="A852" s="231">
        <v>849</v>
      </c>
      <c r="B852" s="274" t="s">
        <v>5479</v>
      </c>
      <c r="C852" s="234" t="s">
        <v>5480</v>
      </c>
      <c r="D852" s="273"/>
      <c r="E852" s="231"/>
      <c r="F852" s="231"/>
      <c r="G852" s="231"/>
      <c r="H852" s="231"/>
      <c r="I852" s="231"/>
      <c r="J852" s="231"/>
      <c r="K852" s="222"/>
      <c r="L852" s="222"/>
      <c r="M852" s="231"/>
      <c r="N852" s="231"/>
      <c r="O852" s="231"/>
      <c r="P852" s="231"/>
      <c r="Q852" s="220"/>
      <c r="R852" s="231"/>
      <c r="S852" s="231"/>
      <c r="T852" s="231"/>
      <c r="U852" s="231"/>
      <c r="V852" s="222">
        <v>1</v>
      </c>
      <c r="W852" s="231"/>
      <c r="X852" s="231"/>
      <c r="Y852" s="222"/>
      <c r="Z852" s="222"/>
      <c r="AA852" s="225"/>
      <c r="AB852" s="231" t="s">
        <v>20</v>
      </c>
      <c r="AC852" s="231" t="s">
        <v>3947</v>
      </c>
    </row>
    <row r="853" spans="1:29" ht="48" x14ac:dyDescent="0.25">
      <c r="A853" s="231">
        <v>850</v>
      </c>
      <c r="B853" s="274" t="s">
        <v>5481</v>
      </c>
      <c r="C853" s="234" t="s">
        <v>5482</v>
      </c>
      <c r="D853" s="273"/>
      <c r="E853" s="231"/>
      <c r="F853" s="231"/>
      <c r="G853" s="231"/>
      <c r="H853" s="231"/>
      <c r="I853" s="231"/>
      <c r="J853" s="231"/>
      <c r="K853" s="285"/>
      <c r="L853" s="285"/>
      <c r="M853" s="231"/>
      <c r="N853" s="231"/>
      <c r="O853" s="231"/>
      <c r="P853" s="231"/>
      <c r="Q853" s="286"/>
      <c r="R853" s="231"/>
      <c r="S853" s="231"/>
      <c r="T853" s="231"/>
      <c r="U853" s="231"/>
      <c r="V853" s="222">
        <v>1</v>
      </c>
      <c r="W853" s="231"/>
      <c r="X853" s="231" t="s">
        <v>60</v>
      </c>
      <c r="Y853" s="222">
        <v>1</v>
      </c>
      <c r="Z853" s="222">
        <v>25</v>
      </c>
      <c r="AA853" s="225">
        <f t="shared" si="14"/>
        <v>25</v>
      </c>
      <c r="AB853" s="231" t="s">
        <v>20</v>
      </c>
      <c r="AC853" s="231" t="s">
        <v>3947</v>
      </c>
    </row>
    <row r="854" spans="1:29" ht="36" x14ac:dyDescent="0.25">
      <c r="A854" s="231">
        <v>851</v>
      </c>
      <c r="B854" s="274" t="s">
        <v>5483</v>
      </c>
      <c r="C854" s="234" t="s">
        <v>5484</v>
      </c>
      <c r="D854" s="273"/>
      <c r="E854" s="231"/>
      <c r="F854" s="231"/>
      <c r="G854" s="231"/>
      <c r="H854" s="231"/>
      <c r="I854" s="231"/>
      <c r="J854" s="231"/>
      <c r="K854" s="285"/>
      <c r="L854" s="285"/>
      <c r="M854" s="231"/>
      <c r="N854" s="231"/>
      <c r="O854" s="231"/>
      <c r="P854" s="231"/>
      <c r="Q854" s="286"/>
      <c r="R854" s="231"/>
      <c r="S854" s="231"/>
      <c r="T854" s="231"/>
      <c r="U854" s="231"/>
      <c r="V854" s="222">
        <v>1</v>
      </c>
      <c r="W854" s="231"/>
      <c r="X854" s="231"/>
      <c r="Y854" s="286"/>
      <c r="Z854" s="286"/>
      <c r="AA854" s="225"/>
      <c r="AB854" s="231" t="s">
        <v>20</v>
      </c>
      <c r="AC854" s="231" t="s">
        <v>3947</v>
      </c>
    </row>
    <row r="855" spans="1:29" ht="36" x14ac:dyDescent="0.25">
      <c r="A855" s="231">
        <v>852</v>
      </c>
      <c r="B855" s="274" t="s">
        <v>5485</v>
      </c>
      <c r="C855" s="234" t="s">
        <v>5486</v>
      </c>
      <c r="D855" s="273"/>
      <c r="E855" s="231"/>
      <c r="F855" s="231"/>
      <c r="G855" s="231"/>
      <c r="H855" s="231"/>
      <c r="I855" s="231"/>
      <c r="J855" s="231"/>
      <c r="K855" s="285"/>
      <c r="L855" s="285"/>
      <c r="M855" s="231"/>
      <c r="N855" s="231"/>
      <c r="O855" s="231"/>
      <c r="P855" s="231"/>
      <c r="Q855" s="286"/>
      <c r="R855" s="231"/>
      <c r="S855" s="231"/>
      <c r="T855" s="231"/>
      <c r="U855" s="231"/>
      <c r="V855" s="222">
        <v>1</v>
      </c>
      <c r="W855" s="231"/>
      <c r="X855" s="231"/>
      <c r="Y855" s="286"/>
      <c r="Z855" s="286"/>
      <c r="AA855" s="225"/>
      <c r="AB855" s="231" t="s">
        <v>20</v>
      </c>
      <c r="AC855" s="231" t="s">
        <v>3947</v>
      </c>
    </row>
    <row r="856" spans="1:29" ht="36" x14ac:dyDescent="0.25">
      <c r="A856" s="231">
        <v>853</v>
      </c>
      <c r="B856" s="274" t="s">
        <v>5487</v>
      </c>
      <c r="C856" s="234" t="s">
        <v>5488</v>
      </c>
      <c r="D856" s="273"/>
      <c r="E856" s="231"/>
      <c r="F856" s="231"/>
      <c r="G856" s="231"/>
      <c r="H856" s="231"/>
      <c r="I856" s="231"/>
      <c r="J856" s="231"/>
      <c r="K856" s="222"/>
      <c r="L856" s="222"/>
      <c r="M856" s="231"/>
      <c r="N856" s="231"/>
      <c r="O856" s="231"/>
      <c r="P856" s="231"/>
      <c r="Q856" s="220"/>
      <c r="R856" s="231"/>
      <c r="S856" s="231"/>
      <c r="T856" s="231"/>
      <c r="U856" s="231"/>
      <c r="V856" s="222">
        <v>1</v>
      </c>
      <c r="W856" s="231"/>
      <c r="X856" s="231"/>
      <c r="Y856" s="222"/>
      <c r="Z856" s="222"/>
      <c r="AA856" s="225"/>
      <c r="AB856" s="231" t="s">
        <v>20</v>
      </c>
      <c r="AC856" s="231" t="s">
        <v>3947</v>
      </c>
    </row>
    <row r="857" spans="1:29" ht="36" x14ac:dyDescent="0.25">
      <c r="A857" s="231">
        <v>854</v>
      </c>
      <c r="B857" s="274" t="s">
        <v>5489</v>
      </c>
      <c r="C857" s="234" t="s">
        <v>5490</v>
      </c>
      <c r="D857" s="273"/>
      <c r="E857" s="231"/>
      <c r="F857" s="231"/>
      <c r="G857" s="231"/>
      <c r="H857" s="231"/>
      <c r="I857" s="231"/>
      <c r="J857" s="231"/>
      <c r="K857" s="222"/>
      <c r="L857" s="222"/>
      <c r="M857" s="231"/>
      <c r="N857" s="231"/>
      <c r="O857" s="231"/>
      <c r="P857" s="231"/>
      <c r="Q857" s="220"/>
      <c r="R857" s="231"/>
      <c r="S857" s="231"/>
      <c r="T857" s="231"/>
      <c r="U857" s="231"/>
      <c r="V857" s="222">
        <v>1</v>
      </c>
      <c r="W857" s="231"/>
      <c r="X857" s="231"/>
      <c r="Y857" s="222"/>
      <c r="Z857" s="222"/>
      <c r="AA857" s="225"/>
      <c r="AB857" s="231" t="s">
        <v>20</v>
      </c>
      <c r="AC857" s="231" t="s">
        <v>3947</v>
      </c>
    </row>
    <row r="858" spans="1:29" ht="36" x14ac:dyDescent="0.25">
      <c r="A858" s="231">
        <v>855</v>
      </c>
      <c r="B858" s="274" t="s">
        <v>5491</v>
      </c>
      <c r="C858" s="234" t="s">
        <v>5492</v>
      </c>
      <c r="D858" s="273"/>
      <c r="E858" s="231"/>
      <c r="F858" s="231"/>
      <c r="G858" s="231"/>
      <c r="H858" s="231"/>
      <c r="I858" s="231"/>
      <c r="J858" s="231"/>
      <c r="K858" s="222"/>
      <c r="L858" s="222"/>
      <c r="M858" s="231"/>
      <c r="N858" s="231"/>
      <c r="O858" s="231"/>
      <c r="P858" s="231"/>
      <c r="Q858" s="220"/>
      <c r="R858" s="231"/>
      <c r="S858" s="231"/>
      <c r="T858" s="231"/>
      <c r="U858" s="231"/>
      <c r="V858" s="222">
        <v>1</v>
      </c>
      <c r="W858" s="231"/>
      <c r="X858" s="231"/>
      <c r="Y858" s="222"/>
      <c r="Z858" s="222"/>
      <c r="AA858" s="225"/>
      <c r="AB858" s="231" t="s">
        <v>20</v>
      </c>
      <c r="AC858" s="231" t="s">
        <v>3947</v>
      </c>
    </row>
    <row r="859" spans="1:29" ht="36" x14ac:dyDescent="0.25">
      <c r="A859" s="231">
        <v>856</v>
      </c>
      <c r="B859" s="274" t="s">
        <v>5493</v>
      </c>
      <c r="C859" s="234" t="s">
        <v>5494</v>
      </c>
      <c r="D859" s="273"/>
      <c r="E859" s="231"/>
      <c r="F859" s="231"/>
      <c r="G859" s="231"/>
      <c r="H859" s="231"/>
      <c r="I859" s="231"/>
      <c r="J859" s="231"/>
      <c r="K859" s="222"/>
      <c r="L859" s="222"/>
      <c r="M859" s="231"/>
      <c r="N859" s="231"/>
      <c r="O859" s="231"/>
      <c r="P859" s="231"/>
      <c r="Q859" s="220"/>
      <c r="R859" s="231"/>
      <c r="S859" s="231"/>
      <c r="T859" s="231"/>
      <c r="U859" s="231"/>
      <c r="V859" s="222">
        <v>1</v>
      </c>
      <c r="W859" s="231"/>
      <c r="X859" s="231" t="s">
        <v>60</v>
      </c>
      <c r="Y859" s="222">
        <v>1</v>
      </c>
      <c r="Z859" s="222">
        <v>20</v>
      </c>
      <c r="AA859" s="225">
        <f t="shared" si="14"/>
        <v>20</v>
      </c>
      <c r="AB859" s="231" t="s">
        <v>20</v>
      </c>
      <c r="AC859" s="231" t="s">
        <v>3947</v>
      </c>
    </row>
    <row r="860" spans="1:29" ht="60" x14ac:dyDescent="0.25">
      <c r="A860" s="231">
        <v>857</v>
      </c>
      <c r="B860" s="274" t="s">
        <v>5495</v>
      </c>
      <c r="C860" s="234" t="s">
        <v>5496</v>
      </c>
      <c r="D860" s="273"/>
      <c r="E860" s="231"/>
      <c r="F860" s="231"/>
      <c r="G860" s="231"/>
      <c r="H860" s="231"/>
      <c r="I860" s="231"/>
      <c r="J860" s="231"/>
      <c r="K860" s="222"/>
      <c r="L860" s="222"/>
      <c r="M860" s="231"/>
      <c r="N860" s="231"/>
      <c r="O860" s="231"/>
      <c r="P860" s="231"/>
      <c r="Q860" s="220"/>
      <c r="R860" s="231"/>
      <c r="S860" s="231"/>
      <c r="T860" s="231"/>
      <c r="U860" s="231"/>
      <c r="V860" s="222">
        <v>1</v>
      </c>
      <c r="W860" s="231"/>
      <c r="X860" s="231"/>
      <c r="Y860" s="222"/>
      <c r="Z860" s="222"/>
      <c r="AA860" s="225"/>
      <c r="AB860" s="231" t="s">
        <v>20</v>
      </c>
      <c r="AC860" s="231" t="s">
        <v>3947</v>
      </c>
    </row>
    <row r="861" spans="1:29" ht="24" x14ac:dyDescent="0.25">
      <c r="A861" s="231">
        <v>858</v>
      </c>
      <c r="B861" s="274" t="s">
        <v>5497</v>
      </c>
      <c r="C861" s="234" t="s">
        <v>5498</v>
      </c>
      <c r="D861" s="273"/>
      <c r="E861" s="231"/>
      <c r="F861" s="231"/>
      <c r="G861" s="231"/>
      <c r="H861" s="231"/>
      <c r="I861" s="231"/>
      <c r="J861" s="231"/>
      <c r="K861" s="222"/>
      <c r="L861" s="222"/>
      <c r="M861" s="231"/>
      <c r="N861" s="231"/>
      <c r="O861" s="231"/>
      <c r="P861" s="231"/>
      <c r="Q861" s="220"/>
      <c r="R861" s="231"/>
      <c r="S861" s="231"/>
      <c r="T861" s="231"/>
      <c r="U861" s="231"/>
      <c r="V861" s="222">
        <v>1</v>
      </c>
      <c r="W861" s="231"/>
      <c r="X861" s="231"/>
      <c r="Y861" s="222"/>
      <c r="Z861" s="222"/>
      <c r="AA861" s="225"/>
      <c r="AB861" s="231" t="s">
        <v>20</v>
      </c>
      <c r="AC861" s="231" t="s">
        <v>3947</v>
      </c>
    </row>
    <row r="862" spans="1:29" ht="24" x14ac:dyDescent="0.25">
      <c r="A862" s="231">
        <v>859</v>
      </c>
      <c r="B862" s="274" t="s">
        <v>5499</v>
      </c>
      <c r="C862" s="234" t="s">
        <v>2666</v>
      </c>
      <c r="D862" s="273"/>
      <c r="E862" s="231"/>
      <c r="F862" s="231"/>
      <c r="G862" s="231"/>
      <c r="H862" s="231"/>
      <c r="I862" s="231"/>
      <c r="J862" s="231"/>
      <c r="K862" s="222"/>
      <c r="L862" s="222"/>
      <c r="M862" s="231"/>
      <c r="N862" s="231"/>
      <c r="O862" s="231"/>
      <c r="P862" s="231"/>
      <c r="Q862" s="220"/>
      <c r="R862" s="231"/>
      <c r="S862" s="231"/>
      <c r="T862" s="231"/>
      <c r="U862" s="231"/>
      <c r="V862" s="222">
        <v>1</v>
      </c>
      <c r="W862" s="231"/>
      <c r="X862" s="231"/>
      <c r="Y862" s="222"/>
      <c r="Z862" s="222"/>
      <c r="AA862" s="225"/>
      <c r="AB862" s="231" t="s">
        <v>20</v>
      </c>
      <c r="AC862" s="231" t="s">
        <v>3947</v>
      </c>
    </row>
    <row r="863" spans="1:29" ht="48" x14ac:dyDescent="0.25">
      <c r="A863" s="231">
        <v>860</v>
      </c>
      <c r="B863" s="274" t="s">
        <v>5500</v>
      </c>
      <c r="C863" s="234" t="s">
        <v>5501</v>
      </c>
      <c r="D863" s="273"/>
      <c r="E863" s="231"/>
      <c r="F863" s="231"/>
      <c r="G863" s="231"/>
      <c r="H863" s="231"/>
      <c r="I863" s="231"/>
      <c r="J863" s="231"/>
      <c r="K863" s="222"/>
      <c r="L863" s="222"/>
      <c r="M863" s="231"/>
      <c r="N863" s="231"/>
      <c r="O863" s="231"/>
      <c r="P863" s="231"/>
      <c r="Q863" s="220"/>
      <c r="R863" s="231"/>
      <c r="S863" s="231"/>
      <c r="T863" s="231"/>
      <c r="U863" s="231"/>
      <c r="V863" s="222">
        <v>1</v>
      </c>
      <c r="W863" s="231"/>
      <c r="X863" s="231"/>
      <c r="Y863" s="222"/>
      <c r="Z863" s="222"/>
      <c r="AA863" s="225"/>
      <c r="AB863" s="231" t="s">
        <v>20</v>
      </c>
      <c r="AC863" s="231" t="s">
        <v>3947</v>
      </c>
    </row>
    <row r="864" spans="1:29" ht="36" x14ac:dyDescent="0.25">
      <c r="A864" s="231">
        <v>861</v>
      </c>
      <c r="B864" s="222" t="s">
        <v>5502</v>
      </c>
      <c r="C864" s="223" t="s">
        <v>5503</v>
      </c>
      <c r="D864" s="273"/>
      <c r="E864" s="231"/>
      <c r="F864" s="231"/>
      <c r="G864" s="231"/>
      <c r="H864" s="231"/>
      <c r="I864" s="231"/>
      <c r="J864" s="231"/>
      <c r="K864" s="222"/>
      <c r="L864" s="222"/>
      <c r="M864" s="231"/>
      <c r="N864" s="231"/>
      <c r="O864" s="231"/>
      <c r="P864" s="231"/>
      <c r="Q864" s="222"/>
      <c r="R864" s="231"/>
      <c r="S864" s="231"/>
      <c r="T864" s="231"/>
      <c r="U864" s="231"/>
      <c r="V864" s="222">
        <v>1</v>
      </c>
      <c r="W864" s="231"/>
      <c r="X864" s="231"/>
      <c r="Y864" s="222"/>
      <c r="Z864" s="222"/>
      <c r="AA864" s="225"/>
      <c r="AB864" s="231" t="s">
        <v>20</v>
      </c>
      <c r="AC864" s="231" t="s">
        <v>3947</v>
      </c>
    </row>
    <row r="865" spans="1:29" ht="36" x14ac:dyDescent="0.25">
      <c r="A865" s="231">
        <v>862</v>
      </c>
      <c r="B865" s="222" t="s">
        <v>5504</v>
      </c>
      <c r="C865" s="223" t="s">
        <v>5505</v>
      </c>
      <c r="D865" s="273"/>
      <c r="E865" s="231"/>
      <c r="F865" s="231"/>
      <c r="G865" s="231"/>
      <c r="H865" s="231"/>
      <c r="I865" s="231"/>
      <c r="J865" s="231"/>
      <c r="K865" s="222"/>
      <c r="L865" s="222"/>
      <c r="M865" s="231"/>
      <c r="N865" s="231"/>
      <c r="O865" s="231"/>
      <c r="P865" s="231"/>
      <c r="Q865" s="222"/>
      <c r="R865" s="231"/>
      <c r="S865" s="231"/>
      <c r="T865" s="231"/>
      <c r="U865" s="231"/>
      <c r="V865" s="222">
        <v>1</v>
      </c>
      <c r="W865" s="231"/>
      <c r="X865" s="231"/>
      <c r="Y865" s="222"/>
      <c r="Z865" s="222"/>
      <c r="AA865" s="225"/>
      <c r="AB865" s="231" t="s">
        <v>20</v>
      </c>
      <c r="AC865" s="231" t="s">
        <v>3947</v>
      </c>
    </row>
    <row r="866" spans="1:29" ht="24" x14ac:dyDescent="0.25">
      <c r="A866" s="231">
        <v>863</v>
      </c>
      <c r="B866" s="222" t="s">
        <v>5506</v>
      </c>
      <c r="C866" s="223" t="s">
        <v>5507</v>
      </c>
      <c r="D866" s="273"/>
      <c r="E866" s="231"/>
      <c r="F866" s="231"/>
      <c r="G866" s="231"/>
      <c r="H866" s="231"/>
      <c r="I866" s="231"/>
      <c r="J866" s="231"/>
      <c r="K866" s="222"/>
      <c r="L866" s="222"/>
      <c r="M866" s="231"/>
      <c r="N866" s="231"/>
      <c r="O866" s="231"/>
      <c r="P866" s="231"/>
      <c r="Q866" s="222"/>
      <c r="R866" s="231"/>
      <c r="S866" s="231"/>
      <c r="T866" s="231"/>
      <c r="U866" s="231"/>
      <c r="V866" s="222">
        <v>1</v>
      </c>
      <c r="W866" s="231"/>
      <c r="X866" s="231"/>
      <c r="Y866" s="222"/>
      <c r="Z866" s="222"/>
      <c r="AA866" s="225"/>
      <c r="AB866" s="231" t="s">
        <v>20</v>
      </c>
      <c r="AC866" s="231" t="s">
        <v>3947</v>
      </c>
    </row>
    <row r="867" spans="1:29" ht="36" x14ac:dyDescent="0.25">
      <c r="A867" s="231">
        <v>864</v>
      </c>
      <c r="B867" s="222" t="s">
        <v>5508</v>
      </c>
      <c r="C867" s="223" t="s">
        <v>5509</v>
      </c>
      <c r="D867" s="273"/>
      <c r="E867" s="231"/>
      <c r="F867" s="231"/>
      <c r="G867" s="231"/>
      <c r="H867" s="231"/>
      <c r="I867" s="231"/>
      <c r="J867" s="231"/>
      <c r="K867" s="222"/>
      <c r="L867" s="222"/>
      <c r="M867" s="231"/>
      <c r="N867" s="231"/>
      <c r="O867" s="231"/>
      <c r="P867" s="231"/>
      <c r="Q867" s="222"/>
      <c r="R867" s="231"/>
      <c r="S867" s="231"/>
      <c r="T867" s="231"/>
      <c r="U867" s="231"/>
      <c r="V867" s="222">
        <v>1</v>
      </c>
      <c r="W867" s="231"/>
      <c r="X867" s="231"/>
      <c r="Y867" s="222"/>
      <c r="Z867" s="222"/>
      <c r="AA867" s="225"/>
      <c r="AB867" s="231" t="s">
        <v>20</v>
      </c>
      <c r="AC867" s="231" t="s">
        <v>3947</v>
      </c>
    </row>
    <row r="868" spans="1:29" x14ac:dyDescent="0.25">
      <c r="A868" s="231">
        <v>865</v>
      </c>
      <c r="B868" s="225" t="s">
        <v>5510</v>
      </c>
      <c r="C868" s="224" t="s">
        <v>5511</v>
      </c>
      <c r="D868" s="273"/>
      <c r="E868" s="231"/>
      <c r="F868" s="231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 t="s">
        <v>2</v>
      </c>
      <c r="Y868" s="231">
        <v>1</v>
      </c>
      <c r="Z868" s="225">
        <v>15</v>
      </c>
      <c r="AA868" s="225">
        <f t="shared" si="14"/>
        <v>15</v>
      </c>
      <c r="AB868" s="231" t="s">
        <v>20</v>
      </c>
      <c r="AC868" s="231" t="s">
        <v>845</v>
      </c>
    </row>
    <row r="869" spans="1:29" ht="36" x14ac:dyDescent="0.25">
      <c r="A869" s="231">
        <v>866</v>
      </c>
      <c r="B869" s="225" t="s">
        <v>5512</v>
      </c>
      <c r="C869" s="224" t="s">
        <v>5513</v>
      </c>
      <c r="D869" s="273"/>
      <c r="E869" s="231"/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1"/>
      <c r="W869" s="231"/>
      <c r="X869" s="231" t="s">
        <v>2</v>
      </c>
      <c r="Y869" s="231">
        <v>1</v>
      </c>
      <c r="Z869" s="225">
        <v>15</v>
      </c>
      <c r="AA869" s="225">
        <f t="shared" si="14"/>
        <v>15</v>
      </c>
      <c r="AB869" s="231" t="s">
        <v>20</v>
      </c>
      <c r="AC869" s="231" t="s">
        <v>845</v>
      </c>
    </row>
    <row r="870" spans="1:29" ht="36" x14ac:dyDescent="0.25">
      <c r="A870" s="231">
        <v>867</v>
      </c>
      <c r="B870" s="225" t="s">
        <v>5514</v>
      </c>
      <c r="C870" s="224" t="s">
        <v>5515</v>
      </c>
      <c r="D870" s="273"/>
      <c r="E870" s="231"/>
      <c r="F870" s="231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  <c r="R870" s="231"/>
      <c r="S870" s="231"/>
      <c r="T870" s="231"/>
      <c r="U870" s="231"/>
      <c r="V870" s="231"/>
      <c r="W870" s="231"/>
      <c r="X870" s="231" t="s">
        <v>2</v>
      </c>
      <c r="Y870" s="231">
        <v>1</v>
      </c>
      <c r="Z870" s="225">
        <v>15</v>
      </c>
      <c r="AA870" s="225">
        <f t="shared" si="14"/>
        <v>15</v>
      </c>
      <c r="AB870" s="231" t="s">
        <v>20</v>
      </c>
      <c r="AC870" s="231" t="s">
        <v>845</v>
      </c>
    </row>
    <row r="871" spans="1:29" ht="24" x14ac:dyDescent="0.25">
      <c r="A871" s="231">
        <v>868</v>
      </c>
      <c r="B871" s="225" t="s">
        <v>5516</v>
      </c>
      <c r="C871" s="224" t="s">
        <v>5517</v>
      </c>
      <c r="D871" s="231"/>
      <c r="E871" s="231"/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1"/>
      <c r="W871" s="231"/>
      <c r="X871" s="231" t="s">
        <v>2</v>
      </c>
      <c r="Y871" s="231">
        <v>1</v>
      </c>
      <c r="Z871" s="225">
        <v>25</v>
      </c>
      <c r="AA871" s="225">
        <f t="shared" si="14"/>
        <v>25</v>
      </c>
      <c r="AB871" s="231" t="s">
        <v>20</v>
      </c>
      <c r="AC871" s="231" t="s">
        <v>845</v>
      </c>
    </row>
    <row r="872" spans="1:29" ht="24" x14ac:dyDescent="0.25">
      <c r="A872" s="231">
        <v>869</v>
      </c>
      <c r="B872" s="225" t="s">
        <v>5518</v>
      </c>
      <c r="C872" s="224" t="s">
        <v>5519</v>
      </c>
      <c r="D872" s="273"/>
      <c r="E872" s="231"/>
      <c r="F872" s="231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  <c r="R872" s="231"/>
      <c r="S872" s="231"/>
      <c r="T872" s="231"/>
      <c r="U872" s="231"/>
      <c r="V872" s="231"/>
      <c r="W872" s="231"/>
      <c r="X872" s="231" t="s">
        <v>2</v>
      </c>
      <c r="Y872" s="231">
        <v>1</v>
      </c>
      <c r="Z872" s="225">
        <v>20</v>
      </c>
      <c r="AA872" s="225">
        <f t="shared" si="14"/>
        <v>20</v>
      </c>
      <c r="AB872" s="231" t="s">
        <v>20</v>
      </c>
      <c r="AC872" s="231" t="s">
        <v>845</v>
      </c>
    </row>
    <row r="873" spans="1:29" ht="24" x14ac:dyDescent="0.25">
      <c r="A873" s="231">
        <v>870</v>
      </c>
      <c r="B873" s="225" t="s">
        <v>5520</v>
      </c>
      <c r="C873" s="224" t="s">
        <v>5521</v>
      </c>
      <c r="D873" s="273"/>
      <c r="E873" s="231"/>
      <c r="F873" s="231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 t="s">
        <v>2</v>
      </c>
      <c r="Y873" s="231">
        <v>1</v>
      </c>
      <c r="Z873" s="225">
        <v>20</v>
      </c>
      <c r="AA873" s="225">
        <f t="shared" si="14"/>
        <v>20</v>
      </c>
      <c r="AB873" s="231" t="s">
        <v>20</v>
      </c>
      <c r="AC873" s="231" t="s">
        <v>845</v>
      </c>
    </row>
    <row r="874" spans="1:29" ht="36" x14ac:dyDescent="0.25">
      <c r="A874" s="231">
        <v>871</v>
      </c>
      <c r="B874" s="225" t="s">
        <v>5522</v>
      </c>
      <c r="C874" s="224" t="s">
        <v>5523</v>
      </c>
      <c r="D874" s="273"/>
      <c r="E874" s="231"/>
      <c r="F874" s="231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 t="s">
        <v>2</v>
      </c>
      <c r="Y874" s="231">
        <v>1</v>
      </c>
      <c r="Z874" s="225">
        <v>25</v>
      </c>
      <c r="AA874" s="225">
        <f t="shared" si="14"/>
        <v>25</v>
      </c>
      <c r="AB874" s="231" t="s">
        <v>20</v>
      </c>
      <c r="AC874" s="231" t="s">
        <v>845</v>
      </c>
    </row>
    <row r="875" spans="1:29" ht="36" x14ac:dyDescent="0.25">
      <c r="A875" s="231">
        <v>872</v>
      </c>
      <c r="B875" s="225" t="s">
        <v>5524</v>
      </c>
      <c r="C875" s="224" t="s">
        <v>5525</v>
      </c>
      <c r="D875" s="273"/>
      <c r="E875" s="231"/>
      <c r="F875" s="231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 t="s">
        <v>2</v>
      </c>
      <c r="Y875" s="231">
        <v>1</v>
      </c>
      <c r="Z875" s="225">
        <v>25</v>
      </c>
      <c r="AA875" s="225">
        <f t="shared" si="14"/>
        <v>25</v>
      </c>
      <c r="AB875" s="231" t="s">
        <v>20</v>
      </c>
      <c r="AC875" s="231" t="s">
        <v>845</v>
      </c>
    </row>
    <row r="876" spans="1:29" ht="24" x14ac:dyDescent="0.25">
      <c r="A876" s="231">
        <v>873</v>
      </c>
      <c r="B876" s="225" t="s">
        <v>5526</v>
      </c>
      <c r="C876" s="224" t="s">
        <v>5527</v>
      </c>
      <c r="D876" s="273"/>
      <c r="E876" s="231"/>
      <c r="F876" s="231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 t="s">
        <v>2</v>
      </c>
      <c r="Y876" s="231">
        <v>1</v>
      </c>
      <c r="Z876" s="225">
        <v>15</v>
      </c>
      <c r="AA876" s="225">
        <f t="shared" si="14"/>
        <v>15</v>
      </c>
      <c r="AB876" s="231" t="s">
        <v>20</v>
      </c>
      <c r="AC876" s="231" t="s">
        <v>845</v>
      </c>
    </row>
    <row r="877" spans="1:29" ht="36" x14ac:dyDescent="0.25">
      <c r="A877" s="231">
        <v>874</v>
      </c>
      <c r="B877" s="225" t="s">
        <v>5528</v>
      </c>
      <c r="C877" s="224" t="s">
        <v>5529</v>
      </c>
      <c r="D877" s="273"/>
      <c r="E877" s="231"/>
      <c r="F877" s="231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 t="s">
        <v>2</v>
      </c>
      <c r="Y877" s="231">
        <v>1</v>
      </c>
      <c r="Z877" s="225">
        <v>15</v>
      </c>
      <c r="AA877" s="225">
        <f t="shared" si="14"/>
        <v>15</v>
      </c>
      <c r="AB877" s="231" t="s">
        <v>20</v>
      </c>
      <c r="AC877" s="231" t="s">
        <v>845</v>
      </c>
    </row>
    <row r="878" spans="1:29" ht="48" x14ac:dyDescent="0.25">
      <c r="A878" s="231">
        <v>875</v>
      </c>
      <c r="B878" s="225" t="s">
        <v>5530</v>
      </c>
      <c r="C878" s="224" t="s">
        <v>5531</v>
      </c>
      <c r="D878" s="273"/>
      <c r="E878" s="231"/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 t="s">
        <v>2</v>
      </c>
      <c r="Y878" s="231">
        <v>1</v>
      </c>
      <c r="Z878" s="225">
        <v>25</v>
      </c>
      <c r="AA878" s="225">
        <f t="shared" si="14"/>
        <v>25</v>
      </c>
      <c r="AB878" s="231" t="s">
        <v>20</v>
      </c>
      <c r="AC878" s="231" t="s">
        <v>845</v>
      </c>
    </row>
    <row r="879" spans="1:29" ht="36" x14ac:dyDescent="0.25">
      <c r="A879" s="231">
        <v>876</v>
      </c>
      <c r="B879" s="225" t="s">
        <v>5532</v>
      </c>
      <c r="C879" s="224" t="s">
        <v>5533</v>
      </c>
      <c r="D879" s="273"/>
      <c r="E879" s="231"/>
      <c r="F879" s="231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 t="s">
        <v>2</v>
      </c>
      <c r="Y879" s="231">
        <v>1</v>
      </c>
      <c r="Z879" s="225">
        <v>15</v>
      </c>
      <c r="AA879" s="225">
        <f t="shared" si="14"/>
        <v>15</v>
      </c>
      <c r="AB879" s="231" t="s">
        <v>20</v>
      </c>
      <c r="AC879" s="231" t="s">
        <v>845</v>
      </c>
    </row>
    <row r="880" spans="1:29" ht="36" x14ac:dyDescent="0.25">
      <c r="A880" s="231">
        <v>877</v>
      </c>
      <c r="B880" s="225" t="s">
        <v>5534</v>
      </c>
      <c r="C880" s="224" t="s">
        <v>5535</v>
      </c>
      <c r="D880" s="273"/>
      <c r="E880" s="231"/>
      <c r="F880" s="231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 t="s">
        <v>2</v>
      </c>
      <c r="Y880" s="231">
        <v>1</v>
      </c>
      <c r="Z880" s="225">
        <v>25</v>
      </c>
      <c r="AA880" s="225">
        <f t="shared" si="14"/>
        <v>25</v>
      </c>
      <c r="AB880" s="231" t="s">
        <v>20</v>
      </c>
      <c r="AC880" s="231" t="s">
        <v>845</v>
      </c>
    </row>
    <row r="881" spans="1:29" ht="36" x14ac:dyDescent="0.25">
      <c r="A881" s="231">
        <v>878</v>
      </c>
      <c r="B881" s="225" t="s">
        <v>5536</v>
      </c>
      <c r="C881" s="224" t="s">
        <v>5537</v>
      </c>
      <c r="D881" s="273"/>
      <c r="E881" s="231"/>
      <c r="F881" s="231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 t="s">
        <v>2</v>
      </c>
      <c r="Y881" s="231">
        <v>1</v>
      </c>
      <c r="Z881" s="225">
        <v>25</v>
      </c>
      <c r="AA881" s="225">
        <f t="shared" si="14"/>
        <v>25</v>
      </c>
      <c r="AB881" s="231" t="s">
        <v>20</v>
      </c>
      <c r="AC881" s="231" t="s">
        <v>845</v>
      </c>
    </row>
    <row r="882" spans="1:29" ht="36" x14ac:dyDescent="0.25">
      <c r="A882" s="231">
        <v>879</v>
      </c>
      <c r="B882" s="225" t="s">
        <v>5538</v>
      </c>
      <c r="C882" s="224" t="s">
        <v>5539</v>
      </c>
      <c r="D882" s="273"/>
      <c r="E882" s="231"/>
      <c r="F882" s="231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 t="s">
        <v>2</v>
      </c>
      <c r="Y882" s="231">
        <v>1</v>
      </c>
      <c r="Z882" s="225">
        <v>20</v>
      </c>
      <c r="AA882" s="225">
        <f t="shared" si="14"/>
        <v>20</v>
      </c>
      <c r="AB882" s="231" t="s">
        <v>20</v>
      </c>
      <c r="AC882" s="231" t="s">
        <v>845</v>
      </c>
    </row>
    <row r="883" spans="1:29" ht="24" x14ac:dyDescent="0.25">
      <c r="A883" s="231">
        <v>880</v>
      </c>
      <c r="B883" s="225" t="s">
        <v>5540</v>
      </c>
      <c r="C883" s="224" t="s">
        <v>5541</v>
      </c>
      <c r="D883" s="273"/>
      <c r="E883" s="231"/>
      <c r="F883" s="231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 t="s">
        <v>2</v>
      </c>
      <c r="Y883" s="231">
        <v>1</v>
      </c>
      <c r="Z883" s="225">
        <v>15</v>
      </c>
      <c r="AA883" s="225">
        <f t="shared" si="14"/>
        <v>15</v>
      </c>
      <c r="AB883" s="231" t="s">
        <v>20</v>
      </c>
      <c r="AC883" s="231" t="s">
        <v>845</v>
      </c>
    </row>
    <row r="884" spans="1:29" ht="24" x14ac:dyDescent="0.25">
      <c r="A884" s="231">
        <v>881</v>
      </c>
      <c r="B884" s="225" t="s">
        <v>5542</v>
      </c>
      <c r="C884" s="224" t="s">
        <v>5543</v>
      </c>
      <c r="D884" s="273"/>
      <c r="E884" s="231"/>
      <c r="F884" s="231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 t="s">
        <v>2</v>
      </c>
      <c r="Y884" s="231">
        <v>1</v>
      </c>
      <c r="Z884" s="225">
        <v>15</v>
      </c>
      <c r="AA884" s="225">
        <f t="shared" si="14"/>
        <v>15</v>
      </c>
      <c r="AB884" s="231" t="s">
        <v>20</v>
      </c>
      <c r="AC884" s="231" t="s">
        <v>845</v>
      </c>
    </row>
    <row r="885" spans="1:29" ht="24" x14ac:dyDescent="0.25">
      <c r="A885" s="231">
        <v>882</v>
      </c>
      <c r="B885" s="225" t="s">
        <v>5544</v>
      </c>
      <c r="C885" s="224" t="s">
        <v>5545</v>
      </c>
      <c r="D885" s="273"/>
      <c r="E885" s="231"/>
      <c r="F885" s="231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 t="s">
        <v>2</v>
      </c>
      <c r="Y885" s="231">
        <v>1</v>
      </c>
      <c r="Z885" s="225">
        <v>15</v>
      </c>
      <c r="AA885" s="225">
        <f t="shared" si="14"/>
        <v>15</v>
      </c>
      <c r="AB885" s="231" t="s">
        <v>20</v>
      </c>
      <c r="AC885" s="231" t="s">
        <v>845</v>
      </c>
    </row>
    <row r="886" spans="1:29" ht="36" x14ac:dyDescent="0.25">
      <c r="A886" s="231">
        <v>883</v>
      </c>
      <c r="B886" s="225" t="s">
        <v>5546</v>
      </c>
      <c r="C886" s="224" t="s">
        <v>5547</v>
      </c>
      <c r="D886" s="273"/>
      <c r="E886" s="231"/>
      <c r="F886" s="231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 t="s">
        <v>2</v>
      </c>
      <c r="Y886" s="231">
        <v>1</v>
      </c>
      <c r="Z886" s="225">
        <v>15</v>
      </c>
      <c r="AA886" s="225">
        <f t="shared" si="14"/>
        <v>15</v>
      </c>
      <c r="AB886" s="231" t="s">
        <v>20</v>
      </c>
      <c r="AC886" s="231" t="s">
        <v>845</v>
      </c>
    </row>
    <row r="887" spans="1:29" ht="24" x14ac:dyDescent="0.25">
      <c r="A887" s="231">
        <v>884</v>
      </c>
      <c r="B887" s="225" t="s">
        <v>5548</v>
      </c>
      <c r="C887" s="224" t="s">
        <v>5549</v>
      </c>
      <c r="D887" s="273"/>
      <c r="E887" s="231"/>
      <c r="F887" s="231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  <c r="R887" s="231"/>
      <c r="S887" s="231"/>
      <c r="T887" s="231"/>
      <c r="U887" s="231"/>
      <c r="V887" s="231"/>
      <c r="W887" s="231"/>
      <c r="X887" s="231" t="s">
        <v>2</v>
      </c>
      <c r="Y887" s="231">
        <v>1</v>
      </c>
      <c r="Z887" s="225">
        <v>15</v>
      </c>
      <c r="AA887" s="225">
        <f t="shared" si="14"/>
        <v>15</v>
      </c>
      <c r="AB887" s="231" t="s">
        <v>20</v>
      </c>
      <c r="AC887" s="231" t="s">
        <v>845</v>
      </c>
    </row>
    <row r="888" spans="1:29" ht="24" x14ac:dyDescent="0.25">
      <c r="A888" s="231">
        <v>885</v>
      </c>
      <c r="B888" s="225" t="s">
        <v>5550</v>
      </c>
      <c r="C888" s="224" t="s">
        <v>5551</v>
      </c>
      <c r="D888" s="273"/>
      <c r="E888" s="231"/>
      <c r="F888" s="231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  <c r="R888" s="231"/>
      <c r="S888" s="231"/>
      <c r="T888" s="231"/>
      <c r="U888" s="231"/>
      <c r="V888" s="231"/>
      <c r="W888" s="231"/>
      <c r="X888" s="231" t="s">
        <v>2</v>
      </c>
      <c r="Y888" s="231">
        <v>1</v>
      </c>
      <c r="Z888" s="225">
        <v>25</v>
      </c>
      <c r="AA888" s="225">
        <f t="shared" si="14"/>
        <v>25</v>
      </c>
      <c r="AB888" s="231" t="s">
        <v>20</v>
      </c>
      <c r="AC888" s="231" t="s">
        <v>845</v>
      </c>
    </row>
    <row r="889" spans="1:29" ht="24" x14ac:dyDescent="0.25">
      <c r="A889" s="231">
        <v>886</v>
      </c>
      <c r="B889" s="225" t="s">
        <v>5552</v>
      </c>
      <c r="C889" s="224" t="s">
        <v>5553</v>
      </c>
      <c r="D889" s="273"/>
      <c r="E889" s="231"/>
      <c r="F889" s="231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  <c r="R889" s="231"/>
      <c r="S889" s="231"/>
      <c r="T889" s="231"/>
      <c r="U889" s="231"/>
      <c r="V889" s="231"/>
      <c r="W889" s="231"/>
      <c r="X889" s="231" t="s">
        <v>2</v>
      </c>
      <c r="Y889" s="231">
        <v>1</v>
      </c>
      <c r="Z889" s="225">
        <v>20</v>
      </c>
      <c r="AA889" s="225">
        <f t="shared" si="14"/>
        <v>20</v>
      </c>
      <c r="AB889" s="231" t="s">
        <v>20</v>
      </c>
      <c r="AC889" s="231" t="s">
        <v>845</v>
      </c>
    </row>
    <row r="890" spans="1:29" ht="36" x14ac:dyDescent="0.25">
      <c r="A890" s="231">
        <v>887</v>
      </c>
      <c r="B890" s="225" t="s">
        <v>5554</v>
      </c>
      <c r="C890" s="224" t="s">
        <v>5555</v>
      </c>
      <c r="D890" s="273"/>
      <c r="E890" s="231"/>
      <c r="F890" s="231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  <c r="R890" s="231"/>
      <c r="S890" s="231"/>
      <c r="T890" s="231"/>
      <c r="U890" s="231"/>
      <c r="V890" s="231"/>
      <c r="W890" s="231"/>
      <c r="X890" s="231" t="s">
        <v>226</v>
      </c>
      <c r="Y890" s="231">
        <v>1</v>
      </c>
      <c r="Z890" s="225">
        <v>25</v>
      </c>
      <c r="AA890" s="225">
        <f t="shared" si="14"/>
        <v>25</v>
      </c>
      <c r="AB890" s="231" t="s">
        <v>20</v>
      </c>
      <c r="AC890" s="231" t="s">
        <v>845</v>
      </c>
    </row>
    <row r="891" spans="1:29" ht="36" x14ac:dyDescent="0.25">
      <c r="A891" s="231">
        <v>888</v>
      </c>
      <c r="B891" s="225" t="s">
        <v>5556</v>
      </c>
      <c r="C891" s="224" t="s">
        <v>5557</v>
      </c>
      <c r="D891" s="273"/>
      <c r="E891" s="231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 t="s">
        <v>2</v>
      </c>
      <c r="Y891" s="231">
        <v>1</v>
      </c>
      <c r="Z891" s="225">
        <v>20</v>
      </c>
      <c r="AA891" s="225">
        <f t="shared" si="14"/>
        <v>20</v>
      </c>
      <c r="AB891" s="231" t="s">
        <v>20</v>
      </c>
      <c r="AC891" s="231" t="s">
        <v>845</v>
      </c>
    </row>
    <row r="892" spans="1:29" ht="36" x14ac:dyDescent="0.25">
      <c r="A892" s="231">
        <v>889</v>
      </c>
      <c r="B892" s="225" t="s">
        <v>5558</v>
      </c>
      <c r="C892" s="224" t="s">
        <v>5559</v>
      </c>
      <c r="D892" s="273"/>
      <c r="E892" s="231"/>
      <c r="F892" s="231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  <c r="R892" s="231"/>
      <c r="S892" s="231"/>
      <c r="T892" s="231"/>
      <c r="U892" s="231"/>
      <c r="V892" s="231"/>
      <c r="W892" s="231"/>
      <c r="X892" s="231" t="s">
        <v>2</v>
      </c>
      <c r="Y892" s="231">
        <v>1</v>
      </c>
      <c r="Z892" s="225">
        <v>15</v>
      </c>
      <c r="AA892" s="225">
        <f t="shared" si="14"/>
        <v>15</v>
      </c>
      <c r="AB892" s="231" t="s">
        <v>20</v>
      </c>
      <c r="AC892" s="231" t="s">
        <v>845</v>
      </c>
    </row>
    <row r="893" spans="1:29" ht="48" x14ac:dyDescent="0.25">
      <c r="A893" s="231">
        <v>890</v>
      </c>
      <c r="B893" s="225" t="s">
        <v>5560</v>
      </c>
      <c r="C893" s="224" t="s">
        <v>5561</v>
      </c>
      <c r="D893" s="273"/>
      <c r="E893" s="231"/>
      <c r="F893" s="231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  <c r="R893" s="231"/>
      <c r="S893" s="231"/>
      <c r="T893" s="231"/>
      <c r="U893" s="231"/>
      <c r="V893" s="231"/>
      <c r="W893" s="231"/>
      <c r="X893" s="231" t="s">
        <v>2</v>
      </c>
      <c r="Y893" s="231">
        <v>1</v>
      </c>
      <c r="Z893" s="225">
        <v>25</v>
      </c>
      <c r="AA893" s="225">
        <f t="shared" si="14"/>
        <v>25</v>
      </c>
      <c r="AB893" s="231" t="s">
        <v>20</v>
      </c>
      <c r="AC893" s="231" t="s">
        <v>845</v>
      </c>
    </row>
    <row r="894" spans="1:29" ht="36" x14ac:dyDescent="0.25">
      <c r="A894" s="231">
        <v>891</v>
      </c>
      <c r="B894" s="225" t="s">
        <v>5562</v>
      </c>
      <c r="C894" s="224" t="s">
        <v>5563</v>
      </c>
      <c r="D894" s="273"/>
      <c r="E894" s="231"/>
      <c r="F894" s="231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  <c r="R894" s="231"/>
      <c r="S894" s="231"/>
      <c r="T894" s="231"/>
      <c r="U894" s="231"/>
      <c r="V894" s="231"/>
      <c r="W894" s="231"/>
      <c r="X894" s="231" t="s">
        <v>2</v>
      </c>
      <c r="Y894" s="231">
        <v>1</v>
      </c>
      <c r="Z894" s="225">
        <v>15</v>
      </c>
      <c r="AA894" s="225">
        <f t="shared" si="14"/>
        <v>15</v>
      </c>
      <c r="AB894" s="231" t="s">
        <v>20</v>
      </c>
      <c r="AC894" s="231" t="s">
        <v>845</v>
      </c>
    </row>
    <row r="895" spans="1:29" ht="24" x14ac:dyDescent="0.25">
      <c r="A895" s="231">
        <v>892</v>
      </c>
      <c r="B895" s="225" t="s">
        <v>5564</v>
      </c>
      <c r="C895" s="224" t="s">
        <v>5565</v>
      </c>
      <c r="D895" s="273"/>
      <c r="E895" s="231"/>
      <c r="F895" s="231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  <c r="R895" s="231"/>
      <c r="S895" s="231"/>
      <c r="T895" s="231"/>
      <c r="U895" s="231"/>
      <c r="V895" s="231"/>
      <c r="W895" s="231"/>
      <c r="X895" s="231" t="s">
        <v>2</v>
      </c>
      <c r="Y895" s="231">
        <v>1</v>
      </c>
      <c r="Z895" s="225">
        <v>12.5</v>
      </c>
      <c r="AA895" s="225">
        <f t="shared" si="14"/>
        <v>12.5</v>
      </c>
      <c r="AB895" s="231" t="s">
        <v>20</v>
      </c>
      <c r="AC895" s="231" t="s">
        <v>845</v>
      </c>
    </row>
    <row r="896" spans="1:29" ht="24" x14ac:dyDescent="0.25">
      <c r="A896" s="231">
        <v>893</v>
      </c>
      <c r="B896" s="225" t="s">
        <v>5566</v>
      </c>
      <c r="C896" s="224" t="s">
        <v>5567</v>
      </c>
      <c r="D896" s="273"/>
      <c r="E896" s="231"/>
      <c r="F896" s="231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  <c r="R896" s="231"/>
      <c r="S896" s="231"/>
      <c r="T896" s="231"/>
      <c r="U896" s="231"/>
      <c r="V896" s="231"/>
      <c r="W896" s="231"/>
      <c r="X896" s="231" t="s">
        <v>2</v>
      </c>
      <c r="Y896" s="231">
        <v>1</v>
      </c>
      <c r="Z896" s="225">
        <v>15</v>
      </c>
      <c r="AA896" s="225">
        <f t="shared" si="14"/>
        <v>15</v>
      </c>
      <c r="AB896" s="231" t="s">
        <v>20</v>
      </c>
      <c r="AC896" s="231" t="s">
        <v>845</v>
      </c>
    </row>
    <row r="897" spans="1:29" ht="24" x14ac:dyDescent="0.25">
      <c r="A897" s="231">
        <v>894</v>
      </c>
      <c r="B897" s="225" t="s">
        <v>5568</v>
      </c>
      <c r="C897" s="224" t="s">
        <v>5569</v>
      </c>
      <c r="D897" s="273"/>
      <c r="E897" s="231"/>
      <c r="F897" s="231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  <c r="R897" s="231"/>
      <c r="S897" s="231"/>
      <c r="T897" s="231"/>
      <c r="U897" s="231"/>
      <c r="V897" s="231"/>
      <c r="W897" s="231"/>
      <c r="X897" s="231" t="s">
        <v>2</v>
      </c>
      <c r="Y897" s="231">
        <v>1</v>
      </c>
      <c r="Z897" s="225">
        <v>20</v>
      </c>
      <c r="AA897" s="225">
        <f t="shared" si="14"/>
        <v>20</v>
      </c>
      <c r="AB897" s="231" t="s">
        <v>20</v>
      </c>
      <c r="AC897" s="231" t="s">
        <v>845</v>
      </c>
    </row>
    <row r="898" spans="1:29" ht="36" x14ac:dyDescent="0.25">
      <c r="A898" s="231">
        <v>895</v>
      </c>
      <c r="B898" s="225" t="s">
        <v>5570</v>
      </c>
      <c r="C898" s="224" t="s">
        <v>5571</v>
      </c>
      <c r="D898" s="273"/>
      <c r="E898" s="231"/>
      <c r="F898" s="231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  <c r="R898" s="231"/>
      <c r="S898" s="231"/>
      <c r="T898" s="231"/>
      <c r="U898" s="231"/>
      <c r="V898" s="231"/>
      <c r="W898" s="231"/>
      <c r="X898" s="231" t="s">
        <v>2</v>
      </c>
      <c r="Y898" s="231">
        <v>1</v>
      </c>
      <c r="Z898" s="225">
        <v>15</v>
      </c>
      <c r="AA898" s="225">
        <f t="shared" si="14"/>
        <v>15</v>
      </c>
      <c r="AB898" s="231" t="s">
        <v>20</v>
      </c>
      <c r="AC898" s="231" t="s">
        <v>845</v>
      </c>
    </row>
    <row r="899" spans="1:29" ht="36" x14ac:dyDescent="0.25">
      <c r="A899" s="231">
        <v>896</v>
      </c>
      <c r="B899" s="225" t="s">
        <v>5572</v>
      </c>
      <c r="C899" s="224" t="s">
        <v>5573</v>
      </c>
      <c r="D899" s="273"/>
      <c r="E899" s="231"/>
      <c r="F899" s="231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  <c r="R899" s="231"/>
      <c r="S899" s="231"/>
      <c r="T899" s="231"/>
      <c r="U899" s="231"/>
      <c r="V899" s="231"/>
      <c r="W899" s="231"/>
      <c r="X899" s="231" t="s">
        <v>2</v>
      </c>
      <c r="Y899" s="231">
        <v>1</v>
      </c>
      <c r="Z899" s="225">
        <v>15</v>
      </c>
      <c r="AA899" s="225">
        <f t="shared" si="14"/>
        <v>15</v>
      </c>
      <c r="AB899" s="231" t="s">
        <v>20</v>
      </c>
      <c r="AC899" s="231" t="s">
        <v>845</v>
      </c>
    </row>
    <row r="900" spans="1:29" ht="24" x14ac:dyDescent="0.25">
      <c r="A900" s="231">
        <v>897</v>
      </c>
      <c r="B900" s="225" t="s">
        <v>5574</v>
      </c>
      <c r="C900" s="224" t="s">
        <v>5575</v>
      </c>
      <c r="D900" s="273"/>
      <c r="E900" s="231"/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  <c r="T900" s="231"/>
      <c r="U900" s="231"/>
      <c r="V900" s="231"/>
      <c r="W900" s="231"/>
      <c r="X900" s="231" t="s">
        <v>2</v>
      </c>
      <c r="Y900" s="231">
        <v>1</v>
      </c>
      <c r="Z900" s="220">
        <v>25</v>
      </c>
      <c r="AA900" s="225">
        <f t="shared" si="14"/>
        <v>25</v>
      </c>
      <c r="AB900" s="231" t="s">
        <v>20</v>
      </c>
      <c r="AC900" s="231" t="s">
        <v>845</v>
      </c>
    </row>
    <row r="901" spans="1:29" ht="36" x14ac:dyDescent="0.25">
      <c r="A901" s="231">
        <v>898</v>
      </c>
      <c r="B901" s="225" t="s">
        <v>5576</v>
      </c>
      <c r="C901" s="224" t="s">
        <v>5577</v>
      </c>
      <c r="D901" s="273"/>
      <c r="E901" s="231"/>
      <c r="F901" s="231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  <c r="R901" s="231"/>
      <c r="S901" s="231"/>
      <c r="T901" s="231"/>
      <c r="U901" s="231"/>
      <c r="V901" s="231"/>
      <c r="W901" s="231"/>
      <c r="X901" s="231" t="s">
        <v>2</v>
      </c>
      <c r="Y901" s="231">
        <v>1</v>
      </c>
      <c r="Z901" s="225">
        <v>15</v>
      </c>
      <c r="AA901" s="225">
        <f t="shared" si="14"/>
        <v>15</v>
      </c>
      <c r="AB901" s="231" t="s">
        <v>20</v>
      </c>
      <c r="AC901" s="231" t="s">
        <v>845</v>
      </c>
    </row>
    <row r="902" spans="1:29" ht="36" x14ac:dyDescent="0.25">
      <c r="A902" s="231">
        <v>899</v>
      </c>
      <c r="B902" s="225" t="s">
        <v>5578</v>
      </c>
      <c r="C902" s="224" t="s">
        <v>5579</v>
      </c>
      <c r="D902" s="273"/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 t="s">
        <v>2</v>
      </c>
      <c r="Y902" s="231">
        <v>1</v>
      </c>
      <c r="Z902" s="220">
        <v>15</v>
      </c>
      <c r="AA902" s="225">
        <f t="shared" si="14"/>
        <v>15</v>
      </c>
      <c r="AB902" s="231" t="s">
        <v>20</v>
      </c>
      <c r="AC902" s="231" t="s">
        <v>845</v>
      </c>
    </row>
    <row r="903" spans="1:29" ht="24" x14ac:dyDescent="0.25">
      <c r="A903" s="231">
        <v>900</v>
      </c>
      <c r="B903" s="225" t="s">
        <v>5580</v>
      </c>
      <c r="C903" s="224" t="s">
        <v>5581</v>
      </c>
      <c r="D903" s="273"/>
      <c r="E903" s="231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 t="s">
        <v>2</v>
      </c>
      <c r="Y903" s="231">
        <v>1</v>
      </c>
      <c r="Z903" s="225">
        <v>15</v>
      </c>
      <c r="AA903" s="225">
        <f t="shared" si="14"/>
        <v>15</v>
      </c>
      <c r="AB903" s="231" t="s">
        <v>20</v>
      </c>
      <c r="AC903" s="231" t="s">
        <v>845</v>
      </c>
    </row>
    <row r="904" spans="1:29" ht="24" x14ac:dyDescent="0.25">
      <c r="A904" s="231">
        <v>901</v>
      </c>
      <c r="B904" s="225" t="s">
        <v>5582</v>
      </c>
      <c r="C904" s="224" t="s">
        <v>5583</v>
      </c>
      <c r="D904" s="273"/>
      <c r="E904" s="231"/>
      <c r="F904" s="231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  <c r="R904" s="231"/>
      <c r="S904" s="231"/>
      <c r="T904" s="231"/>
      <c r="U904" s="231"/>
      <c r="V904" s="231"/>
      <c r="W904" s="231"/>
      <c r="X904" s="231" t="s">
        <v>2</v>
      </c>
      <c r="Y904" s="231">
        <v>1</v>
      </c>
      <c r="Z904" s="220">
        <v>20</v>
      </c>
      <c r="AA904" s="225">
        <f t="shared" si="14"/>
        <v>20</v>
      </c>
      <c r="AB904" s="231" t="s">
        <v>20</v>
      </c>
      <c r="AC904" s="231" t="s">
        <v>845</v>
      </c>
    </row>
    <row r="905" spans="1:29" ht="36" x14ac:dyDescent="0.25">
      <c r="A905" s="231">
        <v>902</v>
      </c>
      <c r="B905" s="225" t="s">
        <v>5584</v>
      </c>
      <c r="C905" s="224" t="s">
        <v>5585</v>
      </c>
      <c r="D905" s="273"/>
      <c r="E905" s="231"/>
      <c r="F905" s="231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  <c r="R905" s="231"/>
      <c r="S905" s="231"/>
      <c r="T905" s="231"/>
      <c r="U905" s="231"/>
      <c r="V905" s="231"/>
      <c r="W905" s="231"/>
      <c r="X905" s="231" t="s">
        <v>2</v>
      </c>
      <c r="Y905" s="231">
        <v>1</v>
      </c>
      <c r="Z905" s="225">
        <v>15</v>
      </c>
      <c r="AA905" s="225">
        <f t="shared" si="14"/>
        <v>15</v>
      </c>
      <c r="AB905" s="231" t="s">
        <v>20</v>
      </c>
      <c r="AC905" s="231" t="s">
        <v>845</v>
      </c>
    </row>
    <row r="906" spans="1:29" ht="36" x14ac:dyDescent="0.25">
      <c r="A906" s="231">
        <v>903</v>
      </c>
      <c r="B906" s="225" t="s">
        <v>5586</v>
      </c>
      <c r="C906" s="224" t="s">
        <v>5587</v>
      </c>
      <c r="D906" s="273"/>
      <c r="E906" s="231"/>
      <c r="F906" s="231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  <c r="R906" s="231"/>
      <c r="S906" s="231"/>
      <c r="T906" s="231"/>
      <c r="U906" s="231"/>
      <c r="V906" s="231"/>
      <c r="W906" s="231"/>
      <c r="X906" s="231" t="s">
        <v>2</v>
      </c>
      <c r="Y906" s="231">
        <v>1</v>
      </c>
      <c r="Z906" s="225">
        <v>15</v>
      </c>
      <c r="AA906" s="225">
        <f t="shared" si="14"/>
        <v>15</v>
      </c>
      <c r="AB906" s="231" t="s">
        <v>20</v>
      </c>
      <c r="AC906" s="231" t="s">
        <v>845</v>
      </c>
    </row>
    <row r="907" spans="1:29" ht="24" x14ac:dyDescent="0.25">
      <c r="A907" s="231">
        <v>904</v>
      </c>
      <c r="B907" s="225" t="s">
        <v>5588</v>
      </c>
      <c r="C907" s="224" t="s">
        <v>5589</v>
      </c>
      <c r="D907" s="273"/>
      <c r="E907" s="231"/>
      <c r="F907" s="231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  <c r="R907" s="231"/>
      <c r="S907" s="231"/>
      <c r="T907" s="231"/>
      <c r="U907" s="231"/>
      <c r="V907" s="231"/>
      <c r="W907" s="231"/>
      <c r="X907" s="231" t="s">
        <v>2</v>
      </c>
      <c r="Y907" s="231">
        <v>1</v>
      </c>
      <c r="Z907" s="225">
        <v>15</v>
      </c>
      <c r="AA907" s="225">
        <f t="shared" si="14"/>
        <v>15</v>
      </c>
      <c r="AB907" s="231" t="s">
        <v>20</v>
      </c>
      <c r="AC907" s="231" t="s">
        <v>845</v>
      </c>
    </row>
    <row r="908" spans="1:29" ht="36" x14ac:dyDescent="0.25">
      <c r="A908" s="231">
        <v>905</v>
      </c>
      <c r="B908" s="225" t="s">
        <v>5590</v>
      </c>
      <c r="C908" s="224" t="s">
        <v>5591</v>
      </c>
      <c r="D908" s="273"/>
      <c r="E908" s="231"/>
      <c r="F908" s="231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  <c r="R908" s="231"/>
      <c r="S908" s="231"/>
      <c r="T908" s="231"/>
      <c r="U908" s="231"/>
      <c r="V908" s="231"/>
      <c r="W908" s="231"/>
      <c r="X908" s="231" t="s">
        <v>2</v>
      </c>
      <c r="Y908" s="231">
        <v>1</v>
      </c>
      <c r="Z908" s="225">
        <v>15</v>
      </c>
      <c r="AA908" s="225">
        <f t="shared" ref="AA908:AA971" si="15">Z908*Y908</f>
        <v>15</v>
      </c>
      <c r="AB908" s="231" t="s">
        <v>20</v>
      </c>
      <c r="AC908" s="231" t="s">
        <v>845</v>
      </c>
    </row>
    <row r="909" spans="1:29" ht="24" x14ac:dyDescent="0.25">
      <c r="A909" s="231">
        <v>906</v>
      </c>
      <c r="B909" s="225" t="s">
        <v>5592</v>
      </c>
      <c r="C909" s="224" t="s">
        <v>5593</v>
      </c>
      <c r="D909" s="273"/>
      <c r="E909" s="231"/>
      <c r="F909" s="231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  <c r="R909" s="231"/>
      <c r="S909" s="231"/>
      <c r="T909" s="231"/>
      <c r="U909" s="231"/>
      <c r="V909" s="231"/>
      <c r="W909" s="231"/>
      <c r="X909" s="231" t="s">
        <v>2</v>
      </c>
      <c r="Y909" s="231">
        <v>1</v>
      </c>
      <c r="Z909" s="220">
        <v>25</v>
      </c>
      <c r="AA909" s="225">
        <f t="shared" si="15"/>
        <v>25</v>
      </c>
      <c r="AB909" s="231" t="s">
        <v>20</v>
      </c>
      <c r="AC909" s="231" t="s">
        <v>845</v>
      </c>
    </row>
    <row r="910" spans="1:29" ht="36" x14ac:dyDescent="0.25">
      <c r="A910" s="231">
        <v>907</v>
      </c>
      <c r="B910" s="225" t="s">
        <v>5594</v>
      </c>
      <c r="C910" s="224" t="s">
        <v>5595</v>
      </c>
      <c r="D910" s="273"/>
      <c r="E910" s="231"/>
      <c r="F910" s="231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  <c r="R910" s="231"/>
      <c r="S910" s="231"/>
      <c r="T910" s="231"/>
      <c r="U910" s="231"/>
      <c r="V910" s="231"/>
      <c r="W910" s="231"/>
      <c r="X910" s="231" t="s">
        <v>2</v>
      </c>
      <c r="Y910" s="231">
        <v>1</v>
      </c>
      <c r="Z910" s="220">
        <v>15</v>
      </c>
      <c r="AA910" s="225">
        <f t="shared" si="15"/>
        <v>15</v>
      </c>
      <c r="AB910" s="231" t="s">
        <v>20</v>
      </c>
      <c r="AC910" s="231" t="s">
        <v>845</v>
      </c>
    </row>
    <row r="911" spans="1:29" ht="36" x14ac:dyDescent="0.25">
      <c r="A911" s="231">
        <v>908</v>
      </c>
      <c r="B911" s="225" t="s">
        <v>5596</v>
      </c>
      <c r="C911" s="224" t="s">
        <v>5597</v>
      </c>
      <c r="D911" s="273"/>
      <c r="E911" s="231"/>
      <c r="F911" s="231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  <c r="R911" s="231"/>
      <c r="S911" s="231"/>
      <c r="T911" s="231"/>
      <c r="U911" s="231"/>
      <c r="V911" s="231"/>
      <c r="W911" s="231"/>
      <c r="X911" s="231" t="s">
        <v>2</v>
      </c>
      <c r="Y911" s="231">
        <v>1</v>
      </c>
      <c r="Z911" s="225">
        <v>15</v>
      </c>
      <c r="AA911" s="225">
        <f t="shared" si="15"/>
        <v>15</v>
      </c>
      <c r="AB911" s="231" t="s">
        <v>20</v>
      </c>
      <c r="AC911" s="231" t="s">
        <v>845</v>
      </c>
    </row>
    <row r="912" spans="1:29" ht="24" x14ac:dyDescent="0.25">
      <c r="A912" s="231">
        <v>909</v>
      </c>
      <c r="B912" s="225" t="s">
        <v>5598</v>
      </c>
      <c r="C912" s="224" t="s">
        <v>5599</v>
      </c>
      <c r="D912" s="273"/>
      <c r="E912" s="231"/>
      <c r="F912" s="231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  <c r="R912" s="231"/>
      <c r="S912" s="231"/>
      <c r="T912" s="231"/>
      <c r="U912" s="231"/>
      <c r="V912" s="231"/>
      <c r="W912" s="231"/>
      <c r="X912" s="231" t="s">
        <v>2</v>
      </c>
      <c r="Y912" s="231">
        <v>1</v>
      </c>
      <c r="Z912" s="225">
        <v>15</v>
      </c>
      <c r="AA912" s="225">
        <f t="shared" si="15"/>
        <v>15</v>
      </c>
      <c r="AB912" s="231" t="s">
        <v>20</v>
      </c>
      <c r="AC912" s="231" t="s">
        <v>845</v>
      </c>
    </row>
    <row r="913" spans="1:29" ht="24" x14ac:dyDescent="0.25">
      <c r="A913" s="231">
        <v>910</v>
      </c>
      <c r="B913" s="225" t="s">
        <v>5600</v>
      </c>
      <c r="C913" s="224" t="s">
        <v>5601</v>
      </c>
      <c r="D913" s="273"/>
      <c r="E913" s="231"/>
      <c r="F913" s="231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  <c r="R913" s="231"/>
      <c r="S913" s="231"/>
      <c r="T913" s="231"/>
      <c r="U913" s="231"/>
      <c r="V913" s="231"/>
      <c r="W913" s="231"/>
      <c r="X913" s="231" t="s">
        <v>2</v>
      </c>
      <c r="Y913" s="231">
        <v>1</v>
      </c>
      <c r="Z913" s="225">
        <v>15</v>
      </c>
      <c r="AA913" s="225">
        <f t="shared" si="15"/>
        <v>15</v>
      </c>
      <c r="AB913" s="231" t="s">
        <v>20</v>
      </c>
      <c r="AC913" s="231" t="s">
        <v>845</v>
      </c>
    </row>
    <row r="914" spans="1:29" ht="24" x14ac:dyDescent="0.25">
      <c r="A914" s="231">
        <v>911</v>
      </c>
      <c r="B914" s="225" t="s">
        <v>5602</v>
      </c>
      <c r="C914" s="224" t="s">
        <v>5603</v>
      </c>
      <c r="D914" s="273"/>
      <c r="E914" s="231"/>
      <c r="F914" s="231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  <c r="R914" s="231"/>
      <c r="S914" s="231"/>
      <c r="T914" s="231"/>
      <c r="U914" s="231"/>
      <c r="V914" s="231"/>
      <c r="W914" s="231"/>
      <c r="X914" s="231" t="s">
        <v>2</v>
      </c>
      <c r="Y914" s="231">
        <v>1</v>
      </c>
      <c r="Z914" s="220">
        <v>15</v>
      </c>
      <c r="AA914" s="225">
        <f t="shared" si="15"/>
        <v>15</v>
      </c>
      <c r="AB914" s="231" t="s">
        <v>20</v>
      </c>
      <c r="AC914" s="231" t="s">
        <v>845</v>
      </c>
    </row>
    <row r="915" spans="1:29" ht="36" x14ac:dyDescent="0.25">
      <c r="A915" s="231">
        <v>912</v>
      </c>
      <c r="B915" s="225" t="s">
        <v>5604</v>
      </c>
      <c r="C915" s="224" t="s">
        <v>5605</v>
      </c>
      <c r="D915" s="273"/>
      <c r="E915" s="231"/>
      <c r="F915" s="231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  <c r="R915" s="231"/>
      <c r="S915" s="231"/>
      <c r="T915" s="231"/>
      <c r="U915" s="231"/>
      <c r="V915" s="231"/>
      <c r="W915" s="231"/>
      <c r="X915" s="231" t="s">
        <v>2</v>
      </c>
      <c r="Y915" s="231">
        <v>1</v>
      </c>
      <c r="Z915" s="220">
        <v>15</v>
      </c>
      <c r="AA915" s="225">
        <f t="shared" si="15"/>
        <v>15</v>
      </c>
      <c r="AB915" s="231" t="s">
        <v>20</v>
      </c>
      <c r="AC915" s="231" t="s">
        <v>845</v>
      </c>
    </row>
    <row r="916" spans="1:29" ht="36" x14ac:dyDescent="0.25">
      <c r="A916" s="231">
        <v>913</v>
      </c>
      <c r="B916" s="225" t="s">
        <v>5606</v>
      </c>
      <c r="C916" s="224" t="s">
        <v>5607</v>
      </c>
      <c r="D916" s="273"/>
      <c r="E916" s="231"/>
      <c r="F916" s="231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  <c r="R916" s="231"/>
      <c r="S916" s="231"/>
      <c r="T916" s="231"/>
      <c r="U916" s="231"/>
      <c r="V916" s="231"/>
      <c r="W916" s="231"/>
      <c r="X916" s="231" t="s">
        <v>2</v>
      </c>
      <c r="Y916" s="231">
        <v>1</v>
      </c>
      <c r="Z916" s="220">
        <v>15</v>
      </c>
      <c r="AA916" s="225">
        <f t="shared" si="15"/>
        <v>15</v>
      </c>
      <c r="AB916" s="231" t="s">
        <v>20</v>
      </c>
      <c r="AC916" s="231" t="s">
        <v>845</v>
      </c>
    </row>
    <row r="917" spans="1:29" ht="24" x14ac:dyDescent="0.25">
      <c r="A917" s="231">
        <v>914</v>
      </c>
      <c r="B917" s="225" t="s">
        <v>5608</v>
      </c>
      <c r="C917" s="224" t="s">
        <v>5609</v>
      </c>
      <c r="D917" s="273"/>
      <c r="E917" s="231"/>
      <c r="F917" s="231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  <c r="R917" s="231"/>
      <c r="S917" s="231"/>
      <c r="T917" s="231"/>
      <c r="U917" s="231"/>
      <c r="V917" s="231"/>
      <c r="W917" s="231"/>
      <c r="X917" s="231" t="s">
        <v>2</v>
      </c>
      <c r="Y917" s="231">
        <v>1</v>
      </c>
      <c r="Z917" s="220">
        <v>15</v>
      </c>
      <c r="AA917" s="225">
        <f t="shared" si="15"/>
        <v>15</v>
      </c>
      <c r="AB917" s="231" t="s">
        <v>20</v>
      </c>
      <c r="AC917" s="231" t="s">
        <v>845</v>
      </c>
    </row>
    <row r="918" spans="1:29" ht="36" x14ac:dyDescent="0.25">
      <c r="A918" s="231">
        <v>915</v>
      </c>
      <c r="B918" s="225" t="s">
        <v>5610</v>
      </c>
      <c r="C918" s="224" t="s">
        <v>5611</v>
      </c>
      <c r="D918" s="273"/>
      <c r="E918" s="231"/>
      <c r="F918" s="231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231"/>
      <c r="S918" s="231"/>
      <c r="T918" s="231"/>
      <c r="U918" s="231"/>
      <c r="V918" s="231"/>
      <c r="W918" s="231"/>
      <c r="X918" s="231" t="s">
        <v>2</v>
      </c>
      <c r="Y918" s="231">
        <v>1</v>
      </c>
      <c r="Z918" s="220">
        <v>15</v>
      </c>
      <c r="AA918" s="225">
        <f t="shared" si="15"/>
        <v>15</v>
      </c>
      <c r="AB918" s="231" t="s">
        <v>20</v>
      </c>
      <c r="AC918" s="231" t="s">
        <v>845</v>
      </c>
    </row>
    <row r="919" spans="1:29" ht="36" x14ac:dyDescent="0.25">
      <c r="A919" s="231">
        <v>916</v>
      </c>
      <c r="B919" s="225" t="s">
        <v>5612</v>
      </c>
      <c r="C919" s="224" t="s">
        <v>5613</v>
      </c>
      <c r="D919" s="273"/>
      <c r="E919" s="231"/>
      <c r="F919" s="231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 t="s">
        <v>2</v>
      </c>
      <c r="Y919" s="231">
        <v>1</v>
      </c>
      <c r="Z919" s="220">
        <v>15</v>
      </c>
      <c r="AA919" s="225">
        <f t="shared" si="15"/>
        <v>15</v>
      </c>
      <c r="AB919" s="231" t="s">
        <v>20</v>
      </c>
      <c r="AC919" s="231" t="s">
        <v>845</v>
      </c>
    </row>
    <row r="920" spans="1:29" ht="24" x14ac:dyDescent="0.25">
      <c r="A920" s="231">
        <v>917</v>
      </c>
      <c r="B920" s="225" t="s">
        <v>5614</v>
      </c>
      <c r="C920" s="224" t="s">
        <v>5615</v>
      </c>
      <c r="D920" s="273"/>
      <c r="E920" s="231"/>
      <c r="F920" s="231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  <c r="R920" s="231"/>
      <c r="S920" s="231"/>
      <c r="T920" s="231"/>
      <c r="U920" s="231"/>
      <c r="V920" s="231"/>
      <c r="W920" s="231"/>
      <c r="X920" s="231" t="s">
        <v>2</v>
      </c>
      <c r="Y920" s="231">
        <v>1</v>
      </c>
      <c r="Z920" s="220">
        <v>15</v>
      </c>
      <c r="AA920" s="225">
        <f t="shared" si="15"/>
        <v>15</v>
      </c>
      <c r="AB920" s="231" t="s">
        <v>20</v>
      </c>
      <c r="AC920" s="231" t="s">
        <v>845</v>
      </c>
    </row>
    <row r="921" spans="1:29" ht="36" x14ac:dyDescent="0.25">
      <c r="A921" s="231">
        <v>918</v>
      </c>
      <c r="B921" s="225" t="s">
        <v>5616</v>
      </c>
      <c r="C921" s="224" t="s">
        <v>5617</v>
      </c>
      <c r="D921" s="273"/>
      <c r="E921" s="231"/>
      <c r="F921" s="231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  <c r="R921" s="231"/>
      <c r="S921" s="231"/>
      <c r="T921" s="231"/>
      <c r="U921" s="231"/>
      <c r="V921" s="231"/>
      <c r="W921" s="231"/>
      <c r="X921" s="231" t="s">
        <v>2</v>
      </c>
      <c r="Y921" s="231">
        <v>1</v>
      </c>
      <c r="Z921" s="220">
        <v>15</v>
      </c>
      <c r="AA921" s="225">
        <f t="shared" si="15"/>
        <v>15</v>
      </c>
      <c r="AB921" s="231" t="s">
        <v>20</v>
      </c>
      <c r="AC921" s="231" t="s">
        <v>845</v>
      </c>
    </row>
    <row r="922" spans="1:29" ht="36" x14ac:dyDescent="0.25">
      <c r="A922" s="231">
        <v>919</v>
      </c>
      <c r="B922" s="225" t="s">
        <v>5618</v>
      </c>
      <c r="C922" s="224" t="s">
        <v>5619</v>
      </c>
      <c r="D922" s="273"/>
      <c r="E922" s="231"/>
      <c r="F922" s="231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  <c r="R922" s="231"/>
      <c r="S922" s="231"/>
      <c r="T922" s="231"/>
      <c r="U922" s="231"/>
      <c r="V922" s="231"/>
      <c r="W922" s="231"/>
      <c r="X922" s="231" t="s">
        <v>2</v>
      </c>
      <c r="Y922" s="231">
        <v>1</v>
      </c>
      <c r="Z922" s="225">
        <v>25</v>
      </c>
      <c r="AA922" s="225">
        <f t="shared" si="15"/>
        <v>25</v>
      </c>
      <c r="AB922" s="231" t="s">
        <v>20</v>
      </c>
      <c r="AC922" s="231" t="s">
        <v>845</v>
      </c>
    </row>
    <row r="923" spans="1:29" ht="36" x14ac:dyDescent="0.25">
      <c r="A923" s="231">
        <v>920</v>
      </c>
      <c r="B923" s="225" t="s">
        <v>5620</v>
      </c>
      <c r="C923" s="224" t="s">
        <v>5621</v>
      </c>
      <c r="D923" s="273"/>
      <c r="E923" s="231"/>
      <c r="F923" s="231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31" t="s">
        <v>2</v>
      </c>
      <c r="Y923" s="231">
        <v>1</v>
      </c>
      <c r="Z923" s="220">
        <v>25</v>
      </c>
      <c r="AA923" s="225">
        <f t="shared" si="15"/>
        <v>25</v>
      </c>
      <c r="AB923" s="231" t="s">
        <v>20</v>
      </c>
      <c r="AC923" s="231" t="s">
        <v>845</v>
      </c>
    </row>
    <row r="924" spans="1:29" ht="48" x14ac:dyDescent="0.25">
      <c r="A924" s="231">
        <v>921</v>
      </c>
      <c r="B924" s="225" t="s">
        <v>5622</v>
      </c>
      <c r="C924" s="224" t="s">
        <v>5623</v>
      </c>
      <c r="D924" s="273"/>
      <c r="E924" s="231"/>
      <c r="F924" s="231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  <c r="R924" s="231"/>
      <c r="S924" s="231"/>
      <c r="T924" s="231"/>
      <c r="U924" s="231"/>
      <c r="V924" s="231"/>
      <c r="W924" s="231"/>
      <c r="X924" s="231" t="s">
        <v>2</v>
      </c>
      <c r="Y924" s="231">
        <v>1</v>
      </c>
      <c r="Z924" s="220">
        <v>25</v>
      </c>
      <c r="AA924" s="225">
        <f t="shared" si="15"/>
        <v>25</v>
      </c>
      <c r="AB924" s="231" t="s">
        <v>20</v>
      </c>
      <c r="AC924" s="231" t="s">
        <v>845</v>
      </c>
    </row>
    <row r="925" spans="1:29" ht="36" x14ac:dyDescent="0.25">
      <c r="A925" s="231">
        <v>922</v>
      </c>
      <c r="B925" s="225" t="s">
        <v>5624</v>
      </c>
      <c r="C925" s="224" t="s">
        <v>5625</v>
      </c>
      <c r="D925" s="273"/>
      <c r="E925" s="231"/>
      <c r="F925" s="231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  <c r="R925" s="231"/>
      <c r="S925" s="231"/>
      <c r="T925" s="231"/>
      <c r="U925" s="231"/>
      <c r="V925" s="231"/>
      <c r="W925" s="231"/>
      <c r="X925" s="231" t="s">
        <v>2</v>
      </c>
      <c r="Y925" s="231">
        <v>1</v>
      </c>
      <c r="Z925" s="220">
        <v>20</v>
      </c>
      <c r="AA925" s="225">
        <f t="shared" si="15"/>
        <v>20</v>
      </c>
      <c r="AB925" s="231" t="s">
        <v>20</v>
      </c>
      <c r="AC925" s="231" t="s">
        <v>845</v>
      </c>
    </row>
    <row r="926" spans="1:29" ht="36" x14ac:dyDescent="0.25">
      <c r="A926" s="231">
        <v>923</v>
      </c>
      <c r="B926" s="225" t="s">
        <v>5626</v>
      </c>
      <c r="C926" s="224" t="s">
        <v>5627</v>
      </c>
      <c r="D926" s="273"/>
      <c r="E926" s="231"/>
      <c r="F926" s="231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  <c r="R926" s="231"/>
      <c r="S926" s="231"/>
      <c r="T926" s="231"/>
      <c r="U926" s="231"/>
      <c r="V926" s="231"/>
      <c r="W926" s="231"/>
      <c r="X926" s="231" t="s">
        <v>2</v>
      </c>
      <c r="Y926" s="231">
        <v>1</v>
      </c>
      <c r="Z926" s="225">
        <v>20</v>
      </c>
      <c r="AA926" s="225">
        <f t="shared" si="15"/>
        <v>20</v>
      </c>
      <c r="AB926" s="231" t="s">
        <v>20</v>
      </c>
      <c r="AC926" s="231" t="s">
        <v>845</v>
      </c>
    </row>
    <row r="927" spans="1:29" ht="36" x14ac:dyDescent="0.25">
      <c r="A927" s="231">
        <v>924</v>
      </c>
      <c r="B927" s="225" t="s">
        <v>5628</v>
      </c>
      <c r="C927" s="224" t="s">
        <v>5629</v>
      </c>
      <c r="D927" s="273"/>
      <c r="E927" s="231"/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  <c r="V927" s="231"/>
      <c r="W927" s="231"/>
      <c r="X927" s="231" t="s">
        <v>2</v>
      </c>
      <c r="Y927" s="231">
        <v>1</v>
      </c>
      <c r="Z927" s="225">
        <v>20</v>
      </c>
      <c r="AA927" s="225">
        <f t="shared" si="15"/>
        <v>20</v>
      </c>
      <c r="AB927" s="231" t="s">
        <v>20</v>
      </c>
      <c r="AC927" s="231" t="s">
        <v>845</v>
      </c>
    </row>
    <row r="928" spans="1:29" ht="36" x14ac:dyDescent="0.25">
      <c r="A928" s="231">
        <v>925</v>
      </c>
      <c r="B928" s="225" t="s">
        <v>5630</v>
      </c>
      <c r="C928" s="224" t="s">
        <v>5631</v>
      </c>
      <c r="D928" s="273"/>
      <c r="E928" s="231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 t="s">
        <v>2</v>
      </c>
      <c r="Y928" s="231">
        <v>1</v>
      </c>
      <c r="Z928" s="225">
        <v>20</v>
      </c>
      <c r="AA928" s="225">
        <f t="shared" si="15"/>
        <v>20</v>
      </c>
      <c r="AB928" s="231" t="s">
        <v>20</v>
      </c>
      <c r="AC928" s="231" t="s">
        <v>845</v>
      </c>
    </row>
    <row r="929" spans="1:29" ht="36" x14ac:dyDescent="0.25">
      <c r="A929" s="231">
        <v>926</v>
      </c>
      <c r="B929" s="225" t="s">
        <v>5632</v>
      </c>
      <c r="C929" s="224" t="s">
        <v>5633</v>
      </c>
      <c r="D929" s="273"/>
      <c r="E929" s="231"/>
      <c r="F929" s="231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  <c r="R929" s="231"/>
      <c r="S929" s="231"/>
      <c r="T929" s="231"/>
      <c r="U929" s="231"/>
      <c r="V929" s="231"/>
      <c r="W929" s="231"/>
      <c r="X929" s="231" t="s">
        <v>2</v>
      </c>
      <c r="Y929" s="231">
        <v>1</v>
      </c>
      <c r="Z929" s="225">
        <v>20</v>
      </c>
      <c r="AA929" s="225">
        <f t="shared" si="15"/>
        <v>20</v>
      </c>
      <c r="AB929" s="231" t="s">
        <v>20</v>
      </c>
      <c r="AC929" s="231" t="s">
        <v>845</v>
      </c>
    </row>
    <row r="930" spans="1:29" ht="48" x14ac:dyDescent="0.25">
      <c r="A930" s="231">
        <v>927</v>
      </c>
      <c r="B930" s="225" t="s">
        <v>5634</v>
      </c>
      <c r="C930" s="224" t="s">
        <v>5635</v>
      </c>
      <c r="D930" s="273"/>
      <c r="E930" s="231"/>
      <c r="F930" s="231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  <c r="R930" s="231"/>
      <c r="S930" s="231"/>
      <c r="T930" s="231"/>
      <c r="U930" s="231"/>
      <c r="V930" s="231"/>
      <c r="W930" s="231"/>
      <c r="X930" s="231" t="s">
        <v>2</v>
      </c>
      <c r="Y930" s="231">
        <v>1</v>
      </c>
      <c r="Z930" s="220">
        <v>20</v>
      </c>
      <c r="AA930" s="225">
        <f t="shared" si="15"/>
        <v>20</v>
      </c>
      <c r="AB930" s="231" t="s">
        <v>20</v>
      </c>
      <c r="AC930" s="231" t="s">
        <v>845</v>
      </c>
    </row>
    <row r="931" spans="1:29" ht="36" x14ac:dyDescent="0.25">
      <c r="A931" s="231">
        <v>928</v>
      </c>
      <c r="B931" s="225" t="s">
        <v>5636</v>
      </c>
      <c r="C931" s="224" t="s">
        <v>5637</v>
      </c>
      <c r="D931" s="273"/>
      <c r="E931" s="231"/>
      <c r="F931" s="231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  <c r="R931" s="231"/>
      <c r="S931" s="231"/>
      <c r="T931" s="231"/>
      <c r="U931" s="231"/>
      <c r="V931" s="231"/>
      <c r="W931" s="231"/>
      <c r="X931" s="231" t="s">
        <v>2</v>
      </c>
      <c r="Y931" s="231">
        <v>1</v>
      </c>
      <c r="Z931" s="220">
        <v>20</v>
      </c>
      <c r="AA931" s="225">
        <f t="shared" si="15"/>
        <v>20</v>
      </c>
      <c r="AB931" s="231" t="s">
        <v>20</v>
      </c>
      <c r="AC931" s="231" t="s">
        <v>845</v>
      </c>
    </row>
    <row r="932" spans="1:29" ht="24" x14ac:dyDescent="0.25">
      <c r="A932" s="231">
        <v>929</v>
      </c>
      <c r="B932" s="225" t="s">
        <v>5638</v>
      </c>
      <c r="C932" s="224" t="s">
        <v>5639</v>
      </c>
      <c r="D932" s="273"/>
      <c r="E932" s="231"/>
      <c r="F932" s="231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  <c r="R932" s="231"/>
      <c r="S932" s="231"/>
      <c r="T932" s="231"/>
      <c r="U932" s="231"/>
      <c r="V932" s="231"/>
      <c r="W932" s="231"/>
      <c r="X932" s="231" t="s">
        <v>2</v>
      </c>
      <c r="Y932" s="231">
        <v>1</v>
      </c>
      <c r="Z932" s="225">
        <v>25</v>
      </c>
      <c r="AA932" s="225">
        <f t="shared" si="15"/>
        <v>25</v>
      </c>
      <c r="AB932" s="231" t="s">
        <v>20</v>
      </c>
      <c r="AC932" s="231" t="s">
        <v>845</v>
      </c>
    </row>
    <row r="933" spans="1:29" ht="36" x14ac:dyDescent="0.25">
      <c r="A933" s="231">
        <v>930</v>
      </c>
      <c r="B933" s="225" t="s">
        <v>5640</v>
      </c>
      <c r="C933" s="224" t="s">
        <v>5641</v>
      </c>
      <c r="D933" s="273"/>
      <c r="E933" s="231"/>
      <c r="F933" s="231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  <c r="R933" s="231"/>
      <c r="S933" s="231"/>
      <c r="T933" s="231"/>
      <c r="U933" s="231"/>
      <c r="V933" s="231"/>
      <c r="W933" s="231"/>
      <c r="X933" s="231" t="s">
        <v>2</v>
      </c>
      <c r="Y933" s="231">
        <v>1</v>
      </c>
      <c r="Z933" s="225">
        <v>20</v>
      </c>
      <c r="AA933" s="225">
        <f t="shared" si="15"/>
        <v>20</v>
      </c>
      <c r="AB933" s="231" t="s">
        <v>20</v>
      </c>
      <c r="AC933" s="231" t="s">
        <v>845</v>
      </c>
    </row>
    <row r="934" spans="1:29" ht="48" x14ac:dyDescent="0.25">
      <c r="A934" s="231">
        <v>931</v>
      </c>
      <c r="B934" s="225" t="s">
        <v>5642</v>
      </c>
      <c r="C934" s="224" t="s">
        <v>5643</v>
      </c>
      <c r="D934" s="273"/>
      <c r="E934" s="231"/>
      <c r="F934" s="231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  <c r="R934" s="231"/>
      <c r="S934" s="231"/>
      <c r="T934" s="231"/>
      <c r="U934" s="231"/>
      <c r="V934" s="231"/>
      <c r="W934" s="231"/>
      <c r="X934" s="231" t="s">
        <v>2</v>
      </c>
      <c r="Y934" s="231">
        <v>1</v>
      </c>
      <c r="Z934" s="225">
        <v>20</v>
      </c>
      <c r="AA934" s="225">
        <f t="shared" si="15"/>
        <v>20</v>
      </c>
      <c r="AB934" s="231" t="s">
        <v>20</v>
      </c>
      <c r="AC934" s="231" t="s">
        <v>845</v>
      </c>
    </row>
    <row r="935" spans="1:29" ht="24" x14ac:dyDescent="0.25">
      <c r="A935" s="231">
        <v>932</v>
      </c>
      <c r="B935" s="225" t="s">
        <v>5644</v>
      </c>
      <c r="C935" s="224" t="s">
        <v>5645</v>
      </c>
      <c r="D935" s="273"/>
      <c r="E935" s="231"/>
      <c r="F935" s="231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  <c r="R935" s="231"/>
      <c r="S935" s="231"/>
      <c r="T935" s="231"/>
      <c r="U935" s="231"/>
      <c r="V935" s="231"/>
      <c r="W935" s="231"/>
      <c r="X935" s="231" t="s">
        <v>2</v>
      </c>
      <c r="Y935" s="231">
        <v>1</v>
      </c>
      <c r="Z935" s="225">
        <v>20</v>
      </c>
      <c r="AA935" s="225">
        <f t="shared" si="15"/>
        <v>20</v>
      </c>
      <c r="AB935" s="231" t="s">
        <v>20</v>
      </c>
      <c r="AC935" s="231" t="s">
        <v>845</v>
      </c>
    </row>
    <row r="936" spans="1:29" ht="36" x14ac:dyDescent="0.25">
      <c r="A936" s="231">
        <v>933</v>
      </c>
      <c r="B936" s="225" t="s">
        <v>5646</v>
      </c>
      <c r="C936" s="224" t="s">
        <v>5647</v>
      </c>
      <c r="D936" s="273"/>
      <c r="E936" s="231"/>
      <c r="F936" s="231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  <c r="R936" s="231"/>
      <c r="S936" s="231"/>
      <c r="T936" s="231"/>
      <c r="U936" s="231"/>
      <c r="V936" s="231"/>
      <c r="W936" s="231"/>
      <c r="X936" s="231" t="s">
        <v>2</v>
      </c>
      <c r="Y936" s="231">
        <v>1</v>
      </c>
      <c r="Z936" s="220">
        <v>20</v>
      </c>
      <c r="AA936" s="225">
        <f t="shared" si="15"/>
        <v>20</v>
      </c>
      <c r="AB936" s="231" t="s">
        <v>20</v>
      </c>
      <c r="AC936" s="231" t="s">
        <v>845</v>
      </c>
    </row>
    <row r="937" spans="1:29" ht="36" x14ac:dyDescent="0.25">
      <c r="A937" s="231">
        <v>934</v>
      </c>
      <c r="B937" s="225" t="s">
        <v>5648</v>
      </c>
      <c r="C937" s="224" t="s">
        <v>5649</v>
      </c>
      <c r="D937" s="273"/>
      <c r="E937" s="231"/>
      <c r="F937" s="231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  <c r="R937" s="231"/>
      <c r="S937" s="231"/>
      <c r="T937" s="231"/>
      <c r="U937" s="231"/>
      <c r="V937" s="231"/>
      <c r="W937" s="231"/>
      <c r="X937" s="231" t="s">
        <v>2</v>
      </c>
      <c r="Y937" s="231">
        <v>1</v>
      </c>
      <c r="Z937" s="225">
        <v>20</v>
      </c>
      <c r="AA937" s="225">
        <f t="shared" si="15"/>
        <v>20</v>
      </c>
      <c r="AB937" s="231" t="s">
        <v>20</v>
      </c>
      <c r="AC937" s="231" t="s">
        <v>845</v>
      </c>
    </row>
    <row r="938" spans="1:29" ht="36" x14ac:dyDescent="0.25">
      <c r="A938" s="231">
        <v>935</v>
      </c>
      <c r="B938" s="225" t="s">
        <v>5650</v>
      </c>
      <c r="C938" s="224" t="s">
        <v>5651</v>
      </c>
      <c r="D938" s="273"/>
      <c r="E938" s="231"/>
      <c r="F938" s="231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  <c r="R938" s="231"/>
      <c r="S938" s="231"/>
      <c r="T938" s="231"/>
      <c r="U938" s="231"/>
      <c r="V938" s="231"/>
      <c r="W938" s="231"/>
      <c r="X938" s="231" t="s">
        <v>2</v>
      </c>
      <c r="Y938" s="231">
        <v>1</v>
      </c>
      <c r="Z938" s="220">
        <v>15</v>
      </c>
      <c r="AA938" s="225">
        <f t="shared" si="15"/>
        <v>15</v>
      </c>
      <c r="AB938" s="231" t="s">
        <v>20</v>
      </c>
      <c r="AC938" s="231" t="s">
        <v>845</v>
      </c>
    </row>
    <row r="939" spans="1:29" ht="24" x14ac:dyDescent="0.25">
      <c r="A939" s="231">
        <v>936</v>
      </c>
      <c r="B939" s="225" t="s">
        <v>5652</v>
      </c>
      <c r="C939" s="224" t="s">
        <v>5653</v>
      </c>
      <c r="D939" s="273"/>
      <c r="E939" s="231"/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231"/>
      <c r="T939" s="231"/>
      <c r="U939" s="231"/>
      <c r="V939" s="231"/>
      <c r="W939" s="231"/>
      <c r="X939" s="231" t="s">
        <v>2</v>
      </c>
      <c r="Y939" s="231">
        <v>1</v>
      </c>
      <c r="Z939" s="225">
        <v>15</v>
      </c>
      <c r="AA939" s="225">
        <f t="shared" si="15"/>
        <v>15</v>
      </c>
      <c r="AB939" s="231" t="s">
        <v>20</v>
      </c>
      <c r="AC939" s="231" t="s">
        <v>845</v>
      </c>
    </row>
    <row r="940" spans="1:29" ht="24" x14ac:dyDescent="0.25">
      <c r="A940" s="231">
        <v>937</v>
      </c>
      <c r="B940" s="225" t="s">
        <v>5654</v>
      </c>
      <c r="C940" s="224" t="s">
        <v>5655</v>
      </c>
      <c r="D940" s="273"/>
      <c r="E940" s="231"/>
      <c r="F940" s="231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  <c r="R940" s="231"/>
      <c r="S940" s="231"/>
      <c r="T940" s="231"/>
      <c r="U940" s="231"/>
      <c r="V940" s="231"/>
      <c r="W940" s="231"/>
      <c r="X940" s="231" t="s">
        <v>2</v>
      </c>
      <c r="Y940" s="231">
        <v>1</v>
      </c>
      <c r="Z940" s="220">
        <v>25</v>
      </c>
      <c r="AA940" s="225">
        <f t="shared" si="15"/>
        <v>25</v>
      </c>
      <c r="AB940" s="231" t="s">
        <v>20</v>
      </c>
      <c r="AC940" s="231" t="s">
        <v>845</v>
      </c>
    </row>
    <row r="941" spans="1:29" ht="24" x14ac:dyDescent="0.25">
      <c r="A941" s="231">
        <v>938</v>
      </c>
      <c r="B941" s="225" t="s">
        <v>5656</v>
      </c>
      <c r="C941" s="224" t="s">
        <v>5657</v>
      </c>
      <c r="D941" s="273"/>
      <c r="E941" s="231"/>
      <c r="F941" s="231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  <c r="R941" s="231"/>
      <c r="S941" s="231"/>
      <c r="T941" s="231"/>
      <c r="U941" s="231"/>
      <c r="V941" s="231"/>
      <c r="W941" s="231"/>
      <c r="X941" s="231" t="s">
        <v>2</v>
      </c>
      <c r="Y941" s="231">
        <v>1</v>
      </c>
      <c r="Z941" s="220">
        <v>25</v>
      </c>
      <c r="AA941" s="225">
        <f t="shared" si="15"/>
        <v>25</v>
      </c>
      <c r="AB941" s="231" t="s">
        <v>20</v>
      </c>
      <c r="AC941" s="231" t="s">
        <v>845</v>
      </c>
    </row>
    <row r="942" spans="1:29" ht="24" x14ac:dyDescent="0.25">
      <c r="A942" s="231">
        <v>939</v>
      </c>
      <c r="B942" s="225" t="s">
        <v>5658</v>
      </c>
      <c r="C942" s="224" t="s">
        <v>5659</v>
      </c>
      <c r="D942" s="273"/>
      <c r="E942" s="231"/>
      <c r="F942" s="231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  <c r="R942" s="231"/>
      <c r="S942" s="231"/>
      <c r="T942" s="231"/>
      <c r="U942" s="231"/>
      <c r="V942" s="231"/>
      <c r="W942" s="231"/>
      <c r="X942" s="231" t="s">
        <v>2</v>
      </c>
      <c r="Y942" s="231">
        <v>1</v>
      </c>
      <c r="Z942" s="225">
        <v>25</v>
      </c>
      <c r="AA942" s="225">
        <f t="shared" si="15"/>
        <v>25</v>
      </c>
      <c r="AB942" s="231" t="s">
        <v>20</v>
      </c>
      <c r="AC942" s="231" t="s">
        <v>845</v>
      </c>
    </row>
    <row r="943" spans="1:29" ht="24" x14ac:dyDescent="0.25">
      <c r="A943" s="231">
        <v>940</v>
      </c>
      <c r="B943" s="225" t="s">
        <v>5660</v>
      </c>
      <c r="C943" s="224" t="s">
        <v>5661</v>
      </c>
      <c r="D943" s="273"/>
      <c r="E943" s="231"/>
      <c r="F943" s="231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  <c r="R943" s="231"/>
      <c r="S943" s="231"/>
      <c r="T943" s="231"/>
      <c r="U943" s="231"/>
      <c r="V943" s="231"/>
      <c r="W943" s="231"/>
      <c r="X943" s="231" t="s">
        <v>2</v>
      </c>
      <c r="Y943" s="231">
        <v>1</v>
      </c>
      <c r="Z943" s="225">
        <v>25</v>
      </c>
      <c r="AA943" s="225">
        <f t="shared" si="15"/>
        <v>25</v>
      </c>
      <c r="AB943" s="231" t="s">
        <v>20</v>
      </c>
      <c r="AC943" s="231" t="s">
        <v>845</v>
      </c>
    </row>
    <row r="944" spans="1:29" ht="24" x14ac:dyDescent="0.25">
      <c r="A944" s="231">
        <v>941</v>
      </c>
      <c r="B944" s="225" t="s">
        <v>5662</v>
      </c>
      <c r="C944" s="224" t="s">
        <v>5663</v>
      </c>
      <c r="D944" s="273"/>
      <c r="E944" s="231"/>
      <c r="F944" s="231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  <c r="R944" s="231"/>
      <c r="S944" s="231"/>
      <c r="T944" s="231"/>
      <c r="U944" s="231"/>
      <c r="V944" s="231"/>
      <c r="W944" s="231"/>
      <c r="X944" s="231" t="s">
        <v>2</v>
      </c>
      <c r="Y944" s="231">
        <v>1</v>
      </c>
      <c r="Z944" s="225">
        <v>15</v>
      </c>
      <c r="AA944" s="225">
        <f t="shared" si="15"/>
        <v>15</v>
      </c>
      <c r="AB944" s="231" t="s">
        <v>20</v>
      </c>
      <c r="AC944" s="231" t="s">
        <v>845</v>
      </c>
    </row>
    <row r="945" spans="1:29" ht="36" x14ac:dyDescent="0.25">
      <c r="A945" s="231">
        <v>942</v>
      </c>
      <c r="B945" s="225" t="s">
        <v>5664</v>
      </c>
      <c r="C945" s="224" t="s">
        <v>5665</v>
      </c>
      <c r="D945" s="273"/>
      <c r="E945" s="231"/>
      <c r="F945" s="231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  <c r="R945" s="231"/>
      <c r="S945" s="231"/>
      <c r="T945" s="231"/>
      <c r="U945" s="231"/>
      <c r="V945" s="231"/>
      <c r="W945" s="231"/>
      <c r="X945" s="231" t="s">
        <v>2</v>
      </c>
      <c r="Y945" s="231">
        <v>1</v>
      </c>
      <c r="Z945" s="225">
        <v>15</v>
      </c>
      <c r="AA945" s="225">
        <f t="shared" si="15"/>
        <v>15</v>
      </c>
      <c r="AB945" s="231" t="s">
        <v>20</v>
      </c>
      <c r="AC945" s="231" t="s">
        <v>845</v>
      </c>
    </row>
    <row r="946" spans="1:29" ht="36" x14ac:dyDescent="0.25">
      <c r="A946" s="231">
        <v>943</v>
      </c>
      <c r="B946" s="225" t="s">
        <v>5666</v>
      </c>
      <c r="C946" s="224" t="s">
        <v>5667</v>
      </c>
      <c r="D946" s="273"/>
      <c r="E946" s="231"/>
      <c r="F946" s="231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  <c r="R946" s="231"/>
      <c r="S946" s="231"/>
      <c r="T946" s="231"/>
      <c r="U946" s="231"/>
      <c r="V946" s="231"/>
      <c r="W946" s="231"/>
      <c r="X946" s="231" t="s">
        <v>2</v>
      </c>
      <c r="Y946" s="231">
        <v>1</v>
      </c>
      <c r="Z946" s="225">
        <v>15</v>
      </c>
      <c r="AA946" s="225">
        <f t="shared" si="15"/>
        <v>15</v>
      </c>
      <c r="AB946" s="231" t="s">
        <v>20</v>
      </c>
      <c r="AC946" s="231" t="s">
        <v>845</v>
      </c>
    </row>
    <row r="947" spans="1:29" ht="36" x14ac:dyDescent="0.25">
      <c r="A947" s="231">
        <v>944</v>
      </c>
      <c r="B947" s="225" t="s">
        <v>5668</v>
      </c>
      <c r="C947" s="224" t="s">
        <v>5669</v>
      </c>
      <c r="D947" s="273"/>
      <c r="E947" s="231"/>
      <c r="F947" s="231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  <c r="R947" s="231"/>
      <c r="S947" s="231"/>
      <c r="T947" s="231"/>
      <c r="U947" s="231"/>
      <c r="V947" s="231"/>
      <c r="W947" s="231"/>
      <c r="X947" s="231" t="s">
        <v>2</v>
      </c>
      <c r="Y947" s="231">
        <v>1</v>
      </c>
      <c r="Z947" s="225">
        <v>15</v>
      </c>
      <c r="AA947" s="225">
        <f t="shared" si="15"/>
        <v>15</v>
      </c>
      <c r="AB947" s="231" t="s">
        <v>20</v>
      </c>
      <c r="AC947" s="231" t="s">
        <v>845</v>
      </c>
    </row>
    <row r="948" spans="1:29" ht="36" x14ac:dyDescent="0.25">
      <c r="A948" s="231">
        <v>945</v>
      </c>
      <c r="B948" s="225" t="s">
        <v>5670</v>
      </c>
      <c r="C948" s="224" t="s">
        <v>5671</v>
      </c>
      <c r="D948" s="273"/>
      <c r="E948" s="231"/>
      <c r="F948" s="231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  <c r="R948" s="231"/>
      <c r="S948" s="231"/>
      <c r="T948" s="231"/>
      <c r="U948" s="231"/>
      <c r="V948" s="231"/>
      <c r="W948" s="231"/>
      <c r="X948" s="231" t="s">
        <v>2</v>
      </c>
      <c r="Y948" s="231">
        <v>1</v>
      </c>
      <c r="Z948" s="225">
        <v>15</v>
      </c>
      <c r="AA948" s="225">
        <f t="shared" si="15"/>
        <v>15</v>
      </c>
      <c r="AB948" s="231" t="s">
        <v>20</v>
      </c>
      <c r="AC948" s="231" t="s">
        <v>845</v>
      </c>
    </row>
    <row r="949" spans="1:29" ht="36" x14ac:dyDescent="0.25">
      <c r="A949" s="231">
        <v>946</v>
      </c>
      <c r="B949" s="225" t="s">
        <v>5672</v>
      </c>
      <c r="C949" s="224" t="s">
        <v>5673</v>
      </c>
      <c r="D949" s="273"/>
      <c r="E949" s="231"/>
      <c r="F949" s="231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  <c r="R949" s="231"/>
      <c r="S949" s="231"/>
      <c r="T949" s="231"/>
      <c r="U949" s="231"/>
      <c r="V949" s="231"/>
      <c r="W949" s="231"/>
      <c r="X949" s="231" t="s">
        <v>2</v>
      </c>
      <c r="Y949" s="231">
        <v>1</v>
      </c>
      <c r="Z949" s="225">
        <v>15</v>
      </c>
      <c r="AA949" s="225">
        <f t="shared" si="15"/>
        <v>15</v>
      </c>
      <c r="AB949" s="231" t="s">
        <v>20</v>
      </c>
      <c r="AC949" s="231" t="s">
        <v>845</v>
      </c>
    </row>
    <row r="950" spans="1:29" ht="36" x14ac:dyDescent="0.25">
      <c r="A950" s="231">
        <v>947</v>
      </c>
      <c r="B950" s="225" t="s">
        <v>5674</v>
      </c>
      <c r="C950" s="224" t="s">
        <v>5675</v>
      </c>
      <c r="D950" s="273"/>
      <c r="E950" s="231"/>
      <c r="F950" s="231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  <c r="R950" s="231"/>
      <c r="S950" s="231"/>
      <c r="T950" s="231"/>
      <c r="U950" s="231"/>
      <c r="V950" s="231"/>
      <c r="W950" s="231"/>
      <c r="X950" s="231" t="s">
        <v>2</v>
      </c>
      <c r="Y950" s="231">
        <v>1</v>
      </c>
      <c r="Z950" s="225">
        <v>15</v>
      </c>
      <c r="AA950" s="225">
        <f t="shared" si="15"/>
        <v>15</v>
      </c>
      <c r="AB950" s="231" t="s">
        <v>20</v>
      </c>
      <c r="AC950" s="231" t="s">
        <v>845</v>
      </c>
    </row>
    <row r="951" spans="1:29" ht="36" x14ac:dyDescent="0.25">
      <c r="A951" s="231">
        <v>948</v>
      </c>
      <c r="B951" s="225" t="s">
        <v>5676</v>
      </c>
      <c r="C951" s="224" t="s">
        <v>5677</v>
      </c>
      <c r="D951" s="273"/>
      <c r="E951" s="231"/>
      <c r="F951" s="231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  <c r="R951" s="231"/>
      <c r="S951" s="231"/>
      <c r="T951" s="231"/>
      <c r="U951" s="231"/>
      <c r="V951" s="231"/>
      <c r="W951" s="231"/>
      <c r="X951" s="231" t="s">
        <v>2</v>
      </c>
      <c r="Y951" s="231">
        <v>1</v>
      </c>
      <c r="Z951" s="225">
        <v>25</v>
      </c>
      <c r="AA951" s="225">
        <f t="shared" si="15"/>
        <v>25</v>
      </c>
      <c r="AB951" s="231" t="s">
        <v>20</v>
      </c>
      <c r="AC951" s="231" t="s">
        <v>845</v>
      </c>
    </row>
    <row r="952" spans="1:29" ht="36" x14ac:dyDescent="0.25">
      <c r="A952" s="231">
        <v>949</v>
      </c>
      <c r="B952" s="225" t="s">
        <v>5678</v>
      </c>
      <c r="C952" s="224" t="s">
        <v>5679</v>
      </c>
      <c r="D952" s="273"/>
      <c r="E952" s="231"/>
      <c r="F952" s="231"/>
      <c r="G952" s="231"/>
      <c r="H952" s="231"/>
      <c r="I952" s="231"/>
      <c r="J952" s="231"/>
      <c r="K952" s="231"/>
      <c r="L952" s="231"/>
      <c r="M952" s="231"/>
      <c r="N952" s="231"/>
      <c r="O952" s="231"/>
      <c r="P952" s="231"/>
      <c r="Q952" s="231"/>
      <c r="R952" s="231"/>
      <c r="S952" s="231"/>
      <c r="T952" s="231"/>
      <c r="U952" s="231"/>
      <c r="V952" s="231"/>
      <c r="W952" s="231"/>
      <c r="X952" s="231" t="s">
        <v>2</v>
      </c>
      <c r="Y952" s="231">
        <v>1</v>
      </c>
      <c r="Z952" s="225">
        <v>15</v>
      </c>
      <c r="AA952" s="225">
        <f t="shared" si="15"/>
        <v>15</v>
      </c>
      <c r="AB952" s="231" t="s">
        <v>20</v>
      </c>
      <c r="AC952" s="231" t="s">
        <v>845</v>
      </c>
    </row>
    <row r="953" spans="1:29" ht="36" x14ac:dyDescent="0.25">
      <c r="A953" s="231">
        <v>950</v>
      </c>
      <c r="B953" s="225" t="s">
        <v>5680</v>
      </c>
      <c r="C953" s="224" t="s">
        <v>5681</v>
      </c>
      <c r="D953" s="273"/>
      <c r="E953" s="231"/>
      <c r="F953" s="231"/>
      <c r="G953" s="231"/>
      <c r="H953" s="231"/>
      <c r="I953" s="231"/>
      <c r="J953" s="231"/>
      <c r="K953" s="231"/>
      <c r="L953" s="231"/>
      <c r="M953" s="231"/>
      <c r="N953" s="231"/>
      <c r="O953" s="231"/>
      <c r="P953" s="231"/>
      <c r="Q953" s="231"/>
      <c r="R953" s="231"/>
      <c r="S953" s="231"/>
      <c r="T953" s="231"/>
      <c r="U953" s="231"/>
      <c r="V953" s="231"/>
      <c r="W953" s="231"/>
      <c r="X953" s="231" t="s">
        <v>2</v>
      </c>
      <c r="Y953" s="231">
        <v>1</v>
      </c>
      <c r="Z953" s="225">
        <v>15</v>
      </c>
      <c r="AA953" s="225">
        <f t="shared" si="15"/>
        <v>15</v>
      </c>
      <c r="AB953" s="231" t="s">
        <v>20</v>
      </c>
      <c r="AC953" s="231" t="s">
        <v>845</v>
      </c>
    </row>
    <row r="954" spans="1:29" ht="36" x14ac:dyDescent="0.25">
      <c r="A954" s="231">
        <v>951</v>
      </c>
      <c r="B954" s="225" t="s">
        <v>5682</v>
      </c>
      <c r="C954" s="224" t="s">
        <v>5683</v>
      </c>
      <c r="D954" s="273"/>
      <c r="E954" s="231"/>
      <c r="F954" s="231"/>
      <c r="G954" s="231"/>
      <c r="H954" s="231"/>
      <c r="I954" s="231"/>
      <c r="J954" s="231"/>
      <c r="K954" s="231"/>
      <c r="L954" s="231"/>
      <c r="M954" s="231"/>
      <c r="N954" s="231"/>
      <c r="O954" s="231"/>
      <c r="P954" s="231"/>
      <c r="Q954" s="231"/>
      <c r="R954" s="231"/>
      <c r="S954" s="231"/>
      <c r="T954" s="231"/>
      <c r="U954" s="231"/>
      <c r="V954" s="231"/>
      <c r="W954" s="231"/>
      <c r="X954" s="231" t="s">
        <v>2</v>
      </c>
      <c r="Y954" s="231">
        <v>1</v>
      </c>
      <c r="Z954" s="225">
        <v>15</v>
      </c>
      <c r="AA954" s="225">
        <f t="shared" si="15"/>
        <v>15</v>
      </c>
      <c r="AB954" s="231" t="s">
        <v>20</v>
      </c>
      <c r="AC954" s="231" t="s">
        <v>845</v>
      </c>
    </row>
    <row r="955" spans="1:29" ht="24" x14ac:dyDescent="0.25">
      <c r="A955" s="231">
        <v>952</v>
      </c>
      <c r="B955" s="225" t="s">
        <v>5684</v>
      </c>
      <c r="C955" s="224" t="s">
        <v>5685</v>
      </c>
      <c r="D955" s="273"/>
      <c r="E955" s="231"/>
      <c r="F955" s="231"/>
      <c r="G955" s="231"/>
      <c r="H955" s="231"/>
      <c r="I955" s="231"/>
      <c r="J955" s="231"/>
      <c r="K955" s="231"/>
      <c r="L955" s="231"/>
      <c r="M955" s="231"/>
      <c r="N955" s="231"/>
      <c r="O955" s="231"/>
      <c r="P955" s="231"/>
      <c r="Q955" s="231"/>
      <c r="R955" s="231"/>
      <c r="S955" s="231"/>
      <c r="T955" s="231"/>
      <c r="U955" s="231"/>
      <c r="V955" s="231"/>
      <c r="W955" s="231"/>
      <c r="X955" s="231" t="s">
        <v>2</v>
      </c>
      <c r="Y955" s="231">
        <v>1</v>
      </c>
      <c r="Z955" s="225">
        <v>15</v>
      </c>
      <c r="AA955" s="225">
        <f t="shared" si="15"/>
        <v>15</v>
      </c>
      <c r="AB955" s="231" t="s">
        <v>20</v>
      </c>
      <c r="AC955" s="231" t="s">
        <v>845</v>
      </c>
    </row>
    <row r="956" spans="1:29" ht="36" x14ac:dyDescent="0.25">
      <c r="A956" s="231">
        <v>953</v>
      </c>
      <c r="B956" s="225" t="s">
        <v>5686</v>
      </c>
      <c r="C956" s="224" t="s">
        <v>5687</v>
      </c>
      <c r="D956" s="273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1"/>
      <c r="Q956" s="231"/>
      <c r="R956" s="231"/>
      <c r="S956" s="231"/>
      <c r="T956" s="231"/>
      <c r="U956" s="231"/>
      <c r="V956" s="231"/>
      <c r="W956" s="231"/>
      <c r="X956" s="231" t="s">
        <v>2</v>
      </c>
      <c r="Y956" s="231">
        <v>1</v>
      </c>
      <c r="Z956" s="225">
        <v>20</v>
      </c>
      <c r="AA956" s="225">
        <f t="shared" si="15"/>
        <v>20</v>
      </c>
      <c r="AB956" s="231" t="s">
        <v>20</v>
      </c>
      <c r="AC956" s="231" t="s">
        <v>845</v>
      </c>
    </row>
    <row r="957" spans="1:29" ht="24" x14ac:dyDescent="0.25">
      <c r="A957" s="231">
        <v>954</v>
      </c>
      <c r="B957" s="225" t="s">
        <v>5688</v>
      </c>
      <c r="C957" s="224" t="s">
        <v>5689</v>
      </c>
      <c r="D957" s="273"/>
      <c r="E957" s="231"/>
      <c r="F957" s="231"/>
      <c r="G957" s="231"/>
      <c r="H957" s="231"/>
      <c r="I957" s="231"/>
      <c r="J957" s="231"/>
      <c r="K957" s="231"/>
      <c r="L957" s="231"/>
      <c r="M957" s="231"/>
      <c r="N957" s="231"/>
      <c r="O957" s="231"/>
      <c r="P957" s="231"/>
      <c r="Q957" s="231"/>
      <c r="R957" s="231"/>
      <c r="S957" s="231"/>
      <c r="T957" s="231"/>
      <c r="U957" s="231"/>
      <c r="V957" s="231"/>
      <c r="W957" s="231"/>
      <c r="X957" s="231" t="s">
        <v>2</v>
      </c>
      <c r="Y957" s="231">
        <v>1</v>
      </c>
      <c r="Z957" s="225">
        <v>15</v>
      </c>
      <c r="AA957" s="225">
        <f t="shared" si="15"/>
        <v>15</v>
      </c>
      <c r="AB957" s="231" t="s">
        <v>20</v>
      </c>
      <c r="AC957" s="231" t="s">
        <v>845</v>
      </c>
    </row>
    <row r="958" spans="1:29" ht="24" x14ac:dyDescent="0.25">
      <c r="A958" s="231">
        <v>955</v>
      </c>
      <c r="B958" s="225" t="s">
        <v>5690</v>
      </c>
      <c r="C958" s="224" t="s">
        <v>5691</v>
      </c>
      <c r="D958" s="273"/>
      <c r="E958" s="231"/>
      <c r="F958" s="231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  <c r="R958" s="231"/>
      <c r="S958" s="231"/>
      <c r="T958" s="231"/>
      <c r="U958" s="231"/>
      <c r="V958" s="231"/>
      <c r="W958" s="231"/>
      <c r="X958" s="231" t="s">
        <v>2</v>
      </c>
      <c r="Y958" s="231">
        <v>1</v>
      </c>
      <c r="Z958" s="225">
        <v>15</v>
      </c>
      <c r="AA958" s="225">
        <f t="shared" si="15"/>
        <v>15</v>
      </c>
      <c r="AB958" s="231" t="s">
        <v>20</v>
      </c>
      <c r="AC958" s="231" t="s">
        <v>845</v>
      </c>
    </row>
    <row r="959" spans="1:29" ht="36" x14ac:dyDescent="0.25">
      <c r="A959" s="231">
        <v>956</v>
      </c>
      <c r="B959" s="225" t="s">
        <v>5692</v>
      </c>
      <c r="C959" s="224" t="s">
        <v>5693</v>
      </c>
      <c r="D959" s="273"/>
      <c r="E959" s="231"/>
      <c r="F959" s="231"/>
      <c r="G959" s="231"/>
      <c r="H959" s="231"/>
      <c r="I959" s="231"/>
      <c r="J959" s="231"/>
      <c r="K959" s="231"/>
      <c r="L959" s="231"/>
      <c r="M959" s="231"/>
      <c r="N959" s="231"/>
      <c r="O959" s="231"/>
      <c r="P959" s="231"/>
      <c r="Q959" s="231"/>
      <c r="R959" s="231"/>
      <c r="S959" s="231"/>
      <c r="T959" s="231"/>
      <c r="U959" s="231"/>
      <c r="V959" s="231"/>
      <c r="W959" s="231"/>
      <c r="X959" s="231" t="s">
        <v>2</v>
      </c>
      <c r="Y959" s="231">
        <v>1</v>
      </c>
      <c r="Z959" s="225">
        <v>15</v>
      </c>
      <c r="AA959" s="225">
        <f t="shared" si="15"/>
        <v>15</v>
      </c>
      <c r="AB959" s="231" t="s">
        <v>20</v>
      </c>
      <c r="AC959" s="231" t="s">
        <v>845</v>
      </c>
    </row>
    <row r="960" spans="1:29" ht="24" x14ac:dyDescent="0.25">
      <c r="A960" s="231">
        <v>957</v>
      </c>
      <c r="B960" s="225" t="s">
        <v>5694</v>
      </c>
      <c r="C960" s="224" t="s">
        <v>5695</v>
      </c>
      <c r="D960" s="273"/>
      <c r="E960" s="231"/>
      <c r="F960" s="231"/>
      <c r="G960" s="231"/>
      <c r="H960" s="231"/>
      <c r="I960" s="231"/>
      <c r="J960" s="231"/>
      <c r="K960" s="231"/>
      <c r="L960" s="231"/>
      <c r="M960" s="231"/>
      <c r="N960" s="231"/>
      <c r="O960" s="231"/>
      <c r="P960" s="231"/>
      <c r="Q960" s="231"/>
      <c r="R960" s="231"/>
      <c r="S960" s="231"/>
      <c r="T960" s="231"/>
      <c r="U960" s="231"/>
      <c r="V960" s="231"/>
      <c r="W960" s="231"/>
      <c r="X960" s="231" t="s">
        <v>2</v>
      </c>
      <c r="Y960" s="231">
        <v>1</v>
      </c>
      <c r="Z960" s="225">
        <v>15</v>
      </c>
      <c r="AA960" s="225">
        <f t="shared" si="15"/>
        <v>15</v>
      </c>
      <c r="AB960" s="231" t="s">
        <v>20</v>
      </c>
      <c r="AC960" s="231" t="s">
        <v>845</v>
      </c>
    </row>
    <row r="961" spans="1:29" ht="36" x14ac:dyDescent="0.25">
      <c r="A961" s="231">
        <v>958</v>
      </c>
      <c r="B961" s="225" t="s">
        <v>5696</v>
      </c>
      <c r="C961" s="224" t="s">
        <v>5697</v>
      </c>
      <c r="D961" s="273"/>
      <c r="E961" s="231"/>
      <c r="F961" s="231"/>
      <c r="G961" s="231"/>
      <c r="H961" s="231"/>
      <c r="I961" s="231"/>
      <c r="J961" s="231"/>
      <c r="K961" s="231"/>
      <c r="L961" s="231"/>
      <c r="M961" s="231"/>
      <c r="N961" s="231"/>
      <c r="O961" s="231"/>
      <c r="P961" s="231"/>
      <c r="Q961" s="231"/>
      <c r="R961" s="231"/>
      <c r="S961" s="231"/>
      <c r="T961" s="231"/>
      <c r="U961" s="231"/>
      <c r="V961" s="231"/>
      <c r="W961" s="231"/>
      <c r="X961" s="231" t="s">
        <v>2</v>
      </c>
      <c r="Y961" s="231">
        <v>1</v>
      </c>
      <c r="Z961" s="225">
        <v>25</v>
      </c>
      <c r="AA961" s="225">
        <f t="shared" si="15"/>
        <v>25</v>
      </c>
      <c r="AB961" s="231" t="s">
        <v>20</v>
      </c>
      <c r="AC961" s="231" t="s">
        <v>845</v>
      </c>
    </row>
    <row r="962" spans="1:29" ht="24" x14ac:dyDescent="0.25">
      <c r="A962" s="231">
        <v>959</v>
      </c>
      <c r="B962" s="225" t="s">
        <v>5698</v>
      </c>
      <c r="C962" s="224" t="s">
        <v>5699</v>
      </c>
      <c r="D962" s="273"/>
      <c r="E962" s="231"/>
      <c r="F962" s="231"/>
      <c r="G962" s="231"/>
      <c r="H962" s="231"/>
      <c r="I962" s="231"/>
      <c r="J962" s="231"/>
      <c r="K962" s="231"/>
      <c r="L962" s="231"/>
      <c r="M962" s="231"/>
      <c r="N962" s="231"/>
      <c r="O962" s="231"/>
      <c r="P962" s="231"/>
      <c r="Q962" s="231"/>
      <c r="R962" s="231"/>
      <c r="S962" s="231"/>
      <c r="T962" s="231"/>
      <c r="U962" s="231"/>
      <c r="V962" s="231"/>
      <c r="W962" s="231"/>
      <c r="X962" s="231" t="s">
        <v>2</v>
      </c>
      <c r="Y962" s="231">
        <v>1</v>
      </c>
      <c r="Z962" s="225">
        <v>15</v>
      </c>
      <c r="AA962" s="225">
        <f t="shared" si="15"/>
        <v>15</v>
      </c>
      <c r="AB962" s="231" t="s">
        <v>20</v>
      </c>
      <c r="AC962" s="231" t="s">
        <v>845</v>
      </c>
    </row>
    <row r="963" spans="1:29" ht="36" x14ac:dyDescent="0.25">
      <c r="A963" s="231">
        <v>960</v>
      </c>
      <c r="B963" s="225" t="s">
        <v>5700</v>
      </c>
      <c r="C963" s="224" t="s">
        <v>5701</v>
      </c>
      <c r="D963" s="273"/>
      <c r="E963" s="231"/>
      <c r="F963" s="231"/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  <c r="R963" s="231"/>
      <c r="S963" s="231"/>
      <c r="T963" s="231"/>
      <c r="U963" s="231"/>
      <c r="V963" s="231"/>
      <c r="W963" s="231"/>
      <c r="X963" s="231" t="s">
        <v>2</v>
      </c>
      <c r="Y963" s="231">
        <v>2</v>
      </c>
      <c r="Z963" s="225">
        <v>25</v>
      </c>
      <c r="AA963" s="225">
        <f t="shared" si="15"/>
        <v>50</v>
      </c>
      <c r="AB963" s="231" t="s">
        <v>20</v>
      </c>
      <c r="AC963" s="231" t="s">
        <v>845</v>
      </c>
    </row>
    <row r="964" spans="1:29" ht="24" x14ac:dyDescent="0.25">
      <c r="A964" s="231">
        <v>961</v>
      </c>
      <c r="B964" s="225" t="s">
        <v>5702</v>
      </c>
      <c r="C964" s="224" t="s">
        <v>5703</v>
      </c>
      <c r="D964" s="273"/>
      <c r="E964" s="231"/>
      <c r="F964" s="231"/>
      <c r="G964" s="231"/>
      <c r="H964" s="231"/>
      <c r="I964" s="231"/>
      <c r="J964" s="231"/>
      <c r="K964" s="231"/>
      <c r="L964" s="231"/>
      <c r="M964" s="231"/>
      <c r="N964" s="231"/>
      <c r="O964" s="231"/>
      <c r="P964" s="231"/>
      <c r="Q964" s="231"/>
      <c r="R964" s="231"/>
      <c r="S964" s="231"/>
      <c r="T964" s="231"/>
      <c r="U964" s="231"/>
      <c r="V964" s="231"/>
      <c r="W964" s="231"/>
      <c r="X964" s="231" t="s">
        <v>2</v>
      </c>
      <c r="Y964" s="231">
        <v>1</v>
      </c>
      <c r="Z964" s="225">
        <v>15</v>
      </c>
      <c r="AA964" s="225">
        <f t="shared" si="15"/>
        <v>15</v>
      </c>
      <c r="AB964" s="231" t="s">
        <v>20</v>
      </c>
      <c r="AC964" s="231" t="s">
        <v>845</v>
      </c>
    </row>
    <row r="965" spans="1:29" ht="36" x14ac:dyDescent="0.25">
      <c r="A965" s="231">
        <v>962</v>
      </c>
      <c r="B965" s="225" t="s">
        <v>5704</v>
      </c>
      <c r="C965" s="224" t="s">
        <v>5705</v>
      </c>
      <c r="D965" s="273"/>
      <c r="E965" s="231"/>
      <c r="F965" s="231"/>
      <c r="G965" s="231"/>
      <c r="H965" s="231"/>
      <c r="I965" s="231"/>
      <c r="J965" s="231"/>
      <c r="K965" s="231"/>
      <c r="L965" s="231"/>
      <c r="M965" s="231"/>
      <c r="N965" s="231"/>
      <c r="O965" s="231"/>
      <c r="P965" s="231"/>
      <c r="Q965" s="231"/>
      <c r="R965" s="231"/>
      <c r="S965" s="231"/>
      <c r="T965" s="231"/>
      <c r="U965" s="231"/>
      <c r="V965" s="231"/>
      <c r="W965" s="231"/>
      <c r="X965" s="231" t="s">
        <v>2</v>
      </c>
      <c r="Y965" s="231">
        <v>1</v>
      </c>
      <c r="Z965" s="225">
        <v>15</v>
      </c>
      <c r="AA965" s="225">
        <f t="shared" si="15"/>
        <v>15</v>
      </c>
      <c r="AB965" s="231" t="s">
        <v>20</v>
      </c>
      <c r="AC965" s="231" t="s">
        <v>845</v>
      </c>
    </row>
    <row r="966" spans="1:29" ht="36" x14ac:dyDescent="0.25">
      <c r="A966" s="231">
        <v>963</v>
      </c>
      <c r="B966" s="225" t="s">
        <v>5706</v>
      </c>
      <c r="C966" s="224" t="s">
        <v>5707</v>
      </c>
      <c r="D966" s="273"/>
      <c r="E966" s="231"/>
      <c r="F966" s="231"/>
      <c r="G966" s="231"/>
      <c r="H966" s="231"/>
      <c r="I966" s="231"/>
      <c r="J966" s="231"/>
      <c r="K966" s="231"/>
      <c r="L966" s="231"/>
      <c r="M966" s="231"/>
      <c r="N966" s="231"/>
      <c r="O966" s="231"/>
      <c r="P966" s="231"/>
      <c r="Q966" s="231"/>
      <c r="R966" s="231"/>
      <c r="S966" s="231"/>
      <c r="T966" s="231"/>
      <c r="U966" s="231"/>
      <c r="V966" s="231"/>
      <c r="W966" s="231"/>
      <c r="X966" s="231" t="s">
        <v>2</v>
      </c>
      <c r="Y966" s="231">
        <v>1</v>
      </c>
      <c r="Z966" s="225">
        <v>15</v>
      </c>
      <c r="AA966" s="225">
        <f t="shared" si="15"/>
        <v>15</v>
      </c>
      <c r="AB966" s="231" t="s">
        <v>20</v>
      </c>
      <c r="AC966" s="231" t="s">
        <v>845</v>
      </c>
    </row>
    <row r="967" spans="1:29" ht="24" x14ac:dyDescent="0.25">
      <c r="A967" s="231">
        <v>964</v>
      </c>
      <c r="B967" s="225" t="s">
        <v>5708</v>
      </c>
      <c r="C967" s="224" t="s">
        <v>5709</v>
      </c>
      <c r="D967" s="273"/>
      <c r="E967" s="231"/>
      <c r="F967" s="231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  <c r="R967" s="231"/>
      <c r="S967" s="231"/>
      <c r="T967" s="231"/>
      <c r="U967" s="231"/>
      <c r="V967" s="231"/>
      <c r="W967" s="231"/>
      <c r="X967" s="231" t="s">
        <v>2</v>
      </c>
      <c r="Y967" s="231">
        <v>1</v>
      </c>
      <c r="Z967" s="225">
        <v>15</v>
      </c>
      <c r="AA967" s="225">
        <f t="shared" si="15"/>
        <v>15</v>
      </c>
      <c r="AB967" s="231" t="s">
        <v>20</v>
      </c>
      <c r="AC967" s="231" t="s">
        <v>845</v>
      </c>
    </row>
    <row r="968" spans="1:29" ht="36" x14ac:dyDescent="0.25">
      <c r="A968" s="231">
        <v>965</v>
      </c>
      <c r="B968" s="225" t="s">
        <v>5710</v>
      </c>
      <c r="C968" s="224" t="s">
        <v>5711</v>
      </c>
      <c r="D968" s="273"/>
      <c r="E968" s="231"/>
      <c r="F968" s="231"/>
      <c r="G968" s="231"/>
      <c r="H968" s="231"/>
      <c r="I968" s="231"/>
      <c r="J968" s="231"/>
      <c r="K968" s="231"/>
      <c r="L968" s="231"/>
      <c r="M968" s="231"/>
      <c r="N968" s="231"/>
      <c r="O968" s="231"/>
      <c r="P968" s="231"/>
      <c r="Q968" s="231"/>
      <c r="R968" s="231"/>
      <c r="S968" s="231"/>
      <c r="T968" s="231"/>
      <c r="U968" s="231"/>
      <c r="V968" s="231"/>
      <c r="W968" s="231"/>
      <c r="X968" s="231" t="s">
        <v>2</v>
      </c>
      <c r="Y968" s="231">
        <v>1</v>
      </c>
      <c r="Z968" s="225">
        <v>15</v>
      </c>
      <c r="AA968" s="225">
        <f t="shared" si="15"/>
        <v>15</v>
      </c>
      <c r="AB968" s="231" t="s">
        <v>20</v>
      </c>
      <c r="AC968" s="231" t="s">
        <v>845</v>
      </c>
    </row>
    <row r="969" spans="1:29" ht="36" x14ac:dyDescent="0.25">
      <c r="A969" s="231">
        <v>966</v>
      </c>
      <c r="B969" s="225" t="s">
        <v>5712</v>
      </c>
      <c r="C969" s="224" t="s">
        <v>5713</v>
      </c>
      <c r="D969" s="273"/>
      <c r="E969" s="231"/>
      <c r="F969" s="231"/>
      <c r="G969" s="231"/>
      <c r="H969" s="231"/>
      <c r="I969" s="231"/>
      <c r="J969" s="231"/>
      <c r="K969" s="231"/>
      <c r="L969" s="231"/>
      <c r="M969" s="231"/>
      <c r="N969" s="231"/>
      <c r="O969" s="231"/>
      <c r="P969" s="231"/>
      <c r="Q969" s="231"/>
      <c r="R969" s="231"/>
      <c r="S969" s="231"/>
      <c r="T969" s="231"/>
      <c r="U969" s="231"/>
      <c r="V969" s="231"/>
      <c r="W969" s="231"/>
      <c r="X969" s="231" t="s">
        <v>2</v>
      </c>
      <c r="Y969" s="231">
        <v>1</v>
      </c>
      <c r="Z969" s="225">
        <v>15</v>
      </c>
      <c r="AA969" s="225">
        <f t="shared" si="15"/>
        <v>15</v>
      </c>
      <c r="AB969" s="231" t="s">
        <v>20</v>
      </c>
      <c r="AC969" s="231" t="s">
        <v>845</v>
      </c>
    </row>
    <row r="970" spans="1:29" ht="36" x14ac:dyDescent="0.25">
      <c r="A970" s="231">
        <v>967</v>
      </c>
      <c r="B970" s="225" t="s">
        <v>5714</v>
      </c>
      <c r="C970" s="224" t="s">
        <v>5715</v>
      </c>
      <c r="D970" s="273"/>
      <c r="E970" s="231"/>
      <c r="F970" s="231"/>
      <c r="G970" s="231"/>
      <c r="H970" s="231"/>
      <c r="I970" s="231"/>
      <c r="J970" s="231"/>
      <c r="K970" s="231"/>
      <c r="L970" s="231"/>
      <c r="M970" s="231"/>
      <c r="N970" s="231"/>
      <c r="O970" s="231"/>
      <c r="P970" s="231"/>
      <c r="Q970" s="231"/>
      <c r="R970" s="231"/>
      <c r="S970" s="231"/>
      <c r="T970" s="231"/>
      <c r="U970" s="231"/>
      <c r="V970" s="231"/>
      <c r="W970" s="231"/>
      <c r="X970" s="231" t="s">
        <v>2</v>
      </c>
      <c r="Y970" s="231">
        <v>1</v>
      </c>
      <c r="Z970" s="225">
        <v>15</v>
      </c>
      <c r="AA970" s="225">
        <f t="shared" si="15"/>
        <v>15</v>
      </c>
      <c r="AB970" s="231" t="s">
        <v>20</v>
      </c>
      <c r="AC970" s="231" t="s">
        <v>845</v>
      </c>
    </row>
    <row r="971" spans="1:29" ht="36" x14ac:dyDescent="0.25">
      <c r="A971" s="231">
        <v>968</v>
      </c>
      <c r="B971" s="225" t="s">
        <v>5716</v>
      </c>
      <c r="C971" s="224" t="s">
        <v>5717</v>
      </c>
      <c r="D971" s="273"/>
      <c r="E971" s="231"/>
      <c r="F971" s="231"/>
      <c r="G971" s="231"/>
      <c r="H971" s="231"/>
      <c r="I971" s="231"/>
      <c r="J971" s="231"/>
      <c r="K971" s="231"/>
      <c r="L971" s="231"/>
      <c r="M971" s="231"/>
      <c r="N971" s="231"/>
      <c r="O971" s="231"/>
      <c r="P971" s="231"/>
      <c r="Q971" s="231"/>
      <c r="R971" s="231"/>
      <c r="S971" s="231"/>
      <c r="T971" s="231"/>
      <c r="U971" s="231"/>
      <c r="V971" s="231"/>
      <c r="W971" s="231"/>
      <c r="X971" s="231" t="s">
        <v>2</v>
      </c>
      <c r="Y971" s="231">
        <v>1</v>
      </c>
      <c r="Z971" s="225">
        <v>25</v>
      </c>
      <c r="AA971" s="225">
        <f t="shared" si="15"/>
        <v>25</v>
      </c>
      <c r="AB971" s="231" t="s">
        <v>20</v>
      </c>
      <c r="AC971" s="231" t="s">
        <v>845</v>
      </c>
    </row>
    <row r="972" spans="1:29" ht="24" x14ac:dyDescent="0.25">
      <c r="A972" s="231">
        <v>969</v>
      </c>
      <c r="B972" s="225" t="s">
        <v>5718</v>
      </c>
      <c r="C972" s="224" t="s">
        <v>5719</v>
      </c>
      <c r="D972" s="273"/>
      <c r="E972" s="231"/>
      <c r="F972" s="231"/>
      <c r="G972" s="231"/>
      <c r="H972" s="231"/>
      <c r="I972" s="231"/>
      <c r="J972" s="231"/>
      <c r="K972" s="231"/>
      <c r="L972" s="231"/>
      <c r="M972" s="231"/>
      <c r="N972" s="231"/>
      <c r="O972" s="231"/>
      <c r="P972" s="231"/>
      <c r="Q972" s="231"/>
      <c r="R972" s="231"/>
      <c r="S972" s="231"/>
      <c r="T972" s="231"/>
      <c r="U972" s="231"/>
      <c r="V972" s="231"/>
      <c r="W972" s="231"/>
      <c r="X972" s="231" t="s">
        <v>2</v>
      </c>
      <c r="Y972" s="231">
        <v>1</v>
      </c>
      <c r="Z972" s="225">
        <v>25</v>
      </c>
      <c r="AA972" s="225">
        <f t="shared" ref="AA972:AA1035" si="16">Z972*Y972</f>
        <v>25</v>
      </c>
      <c r="AB972" s="231" t="s">
        <v>20</v>
      </c>
      <c r="AC972" s="231" t="s">
        <v>845</v>
      </c>
    </row>
    <row r="973" spans="1:29" ht="36" x14ac:dyDescent="0.25">
      <c r="A973" s="231">
        <v>970</v>
      </c>
      <c r="B973" s="225" t="s">
        <v>5720</v>
      </c>
      <c r="C973" s="224" t="s">
        <v>5721</v>
      </c>
      <c r="D973" s="273"/>
      <c r="E973" s="231"/>
      <c r="F973" s="231"/>
      <c r="G973" s="231"/>
      <c r="H973" s="231"/>
      <c r="I973" s="231"/>
      <c r="J973" s="231"/>
      <c r="K973" s="231"/>
      <c r="L973" s="231"/>
      <c r="M973" s="231"/>
      <c r="N973" s="231"/>
      <c r="O973" s="231"/>
      <c r="P973" s="231"/>
      <c r="Q973" s="231"/>
      <c r="R973" s="231"/>
      <c r="S973" s="231"/>
      <c r="T973" s="231"/>
      <c r="U973" s="231"/>
      <c r="V973" s="231"/>
      <c r="W973" s="231"/>
      <c r="X973" s="231" t="s">
        <v>2</v>
      </c>
      <c r="Y973" s="231">
        <v>1</v>
      </c>
      <c r="Z973" s="225">
        <v>25</v>
      </c>
      <c r="AA973" s="225">
        <f t="shared" si="16"/>
        <v>25</v>
      </c>
      <c r="AB973" s="231" t="s">
        <v>20</v>
      </c>
      <c r="AC973" s="231" t="s">
        <v>845</v>
      </c>
    </row>
    <row r="974" spans="1:29" ht="24" x14ac:dyDescent="0.25">
      <c r="A974" s="231">
        <v>971</v>
      </c>
      <c r="B974" s="225" t="s">
        <v>5722</v>
      </c>
      <c r="C974" s="224" t="s">
        <v>5723</v>
      </c>
      <c r="D974" s="273"/>
      <c r="E974" s="231"/>
      <c r="F974" s="231"/>
      <c r="G974" s="231"/>
      <c r="H974" s="231"/>
      <c r="I974" s="231"/>
      <c r="J974" s="231"/>
      <c r="K974" s="231"/>
      <c r="L974" s="231"/>
      <c r="M974" s="231"/>
      <c r="N974" s="231"/>
      <c r="O974" s="231"/>
      <c r="P974" s="231"/>
      <c r="Q974" s="231"/>
      <c r="R974" s="231"/>
      <c r="S974" s="231"/>
      <c r="T974" s="231"/>
      <c r="U974" s="231"/>
      <c r="V974" s="231"/>
      <c r="W974" s="231"/>
      <c r="X974" s="231" t="s">
        <v>2</v>
      </c>
      <c r="Y974" s="231">
        <v>1</v>
      </c>
      <c r="Z974" s="225">
        <v>15</v>
      </c>
      <c r="AA974" s="225">
        <f t="shared" si="16"/>
        <v>15</v>
      </c>
      <c r="AB974" s="231" t="s">
        <v>20</v>
      </c>
      <c r="AC974" s="231" t="s">
        <v>845</v>
      </c>
    </row>
    <row r="975" spans="1:29" ht="36" x14ac:dyDescent="0.25">
      <c r="A975" s="231">
        <v>972</v>
      </c>
      <c r="B975" s="225" t="s">
        <v>5724</v>
      </c>
      <c r="C975" s="224" t="s">
        <v>5725</v>
      </c>
      <c r="D975" s="273"/>
      <c r="E975" s="231"/>
      <c r="F975" s="231"/>
      <c r="G975" s="231"/>
      <c r="H975" s="231"/>
      <c r="I975" s="231"/>
      <c r="J975" s="231"/>
      <c r="K975" s="231"/>
      <c r="L975" s="231"/>
      <c r="M975" s="231"/>
      <c r="N975" s="231"/>
      <c r="O975" s="231"/>
      <c r="P975" s="231"/>
      <c r="Q975" s="231"/>
      <c r="R975" s="231"/>
      <c r="S975" s="231"/>
      <c r="T975" s="231"/>
      <c r="U975" s="231"/>
      <c r="V975" s="231"/>
      <c r="W975" s="231"/>
      <c r="X975" s="231" t="s">
        <v>2</v>
      </c>
      <c r="Y975" s="231">
        <v>1</v>
      </c>
      <c r="Z975" s="225">
        <v>15</v>
      </c>
      <c r="AA975" s="225">
        <f t="shared" si="16"/>
        <v>15</v>
      </c>
      <c r="AB975" s="231" t="s">
        <v>20</v>
      </c>
      <c r="AC975" s="231" t="s">
        <v>845</v>
      </c>
    </row>
    <row r="976" spans="1:29" ht="24" x14ac:dyDescent="0.25">
      <c r="A976" s="231">
        <v>973</v>
      </c>
      <c r="B976" s="225" t="s">
        <v>5726</v>
      </c>
      <c r="C976" s="224" t="s">
        <v>5727</v>
      </c>
      <c r="D976" s="273"/>
      <c r="E976" s="231"/>
      <c r="F976" s="231"/>
      <c r="G976" s="231"/>
      <c r="H976" s="231"/>
      <c r="I976" s="231"/>
      <c r="J976" s="231"/>
      <c r="K976" s="231"/>
      <c r="L976" s="231"/>
      <c r="M976" s="231"/>
      <c r="N976" s="231"/>
      <c r="O976" s="231"/>
      <c r="P976" s="231"/>
      <c r="Q976" s="231"/>
      <c r="R976" s="231"/>
      <c r="S976" s="231"/>
      <c r="T976" s="231"/>
      <c r="U976" s="231"/>
      <c r="V976" s="231"/>
      <c r="W976" s="231"/>
      <c r="X976" s="231" t="s">
        <v>2</v>
      </c>
      <c r="Y976" s="231">
        <v>1</v>
      </c>
      <c r="Z976" s="225">
        <v>25</v>
      </c>
      <c r="AA976" s="225">
        <f t="shared" si="16"/>
        <v>25</v>
      </c>
      <c r="AB976" s="231" t="s">
        <v>20</v>
      </c>
      <c r="AC976" s="231" t="s">
        <v>845</v>
      </c>
    </row>
    <row r="977" spans="1:29" ht="36" x14ac:dyDescent="0.25">
      <c r="A977" s="231">
        <v>974</v>
      </c>
      <c r="B977" s="225" t="s">
        <v>5728</v>
      </c>
      <c r="C977" s="224" t="s">
        <v>5729</v>
      </c>
      <c r="D977" s="273"/>
      <c r="E977" s="231"/>
      <c r="F977" s="231"/>
      <c r="G977" s="231"/>
      <c r="H977" s="231"/>
      <c r="I977" s="231"/>
      <c r="J977" s="231"/>
      <c r="K977" s="231"/>
      <c r="L977" s="231"/>
      <c r="M977" s="231"/>
      <c r="N977" s="231"/>
      <c r="O977" s="231"/>
      <c r="P977" s="231"/>
      <c r="Q977" s="231"/>
      <c r="R977" s="231"/>
      <c r="S977" s="231"/>
      <c r="T977" s="231"/>
      <c r="U977" s="231"/>
      <c r="V977" s="231"/>
      <c r="W977" s="231"/>
      <c r="X977" s="231" t="s">
        <v>2</v>
      </c>
      <c r="Y977" s="231">
        <v>1</v>
      </c>
      <c r="Z977" s="225">
        <v>15</v>
      </c>
      <c r="AA977" s="225">
        <f t="shared" si="16"/>
        <v>15</v>
      </c>
      <c r="AB977" s="231" t="s">
        <v>20</v>
      </c>
      <c r="AC977" s="231" t="s">
        <v>845</v>
      </c>
    </row>
    <row r="978" spans="1:29" ht="48" x14ac:dyDescent="0.25">
      <c r="A978" s="231">
        <v>975</v>
      </c>
      <c r="B978" s="225" t="s">
        <v>5730</v>
      </c>
      <c r="C978" s="224" t="s">
        <v>5731</v>
      </c>
      <c r="D978" s="273"/>
      <c r="E978" s="231"/>
      <c r="F978" s="231"/>
      <c r="G978" s="231"/>
      <c r="H978" s="231"/>
      <c r="I978" s="231"/>
      <c r="J978" s="231"/>
      <c r="K978" s="231"/>
      <c r="L978" s="231"/>
      <c r="M978" s="231"/>
      <c r="N978" s="231"/>
      <c r="O978" s="231"/>
      <c r="P978" s="231"/>
      <c r="Q978" s="231"/>
      <c r="R978" s="231"/>
      <c r="S978" s="231"/>
      <c r="T978" s="231"/>
      <c r="U978" s="231"/>
      <c r="V978" s="231"/>
      <c r="W978" s="231"/>
      <c r="X978" s="231" t="s">
        <v>2</v>
      </c>
      <c r="Y978" s="231">
        <v>1</v>
      </c>
      <c r="Z978" s="225">
        <v>15</v>
      </c>
      <c r="AA978" s="225">
        <f t="shared" si="16"/>
        <v>15</v>
      </c>
      <c r="AB978" s="231" t="s">
        <v>20</v>
      </c>
      <c r="AC978" s="231" t="s">
        <v>845</v>
      </c>
    </row>
    <row r="979" spans="1:29" ht="36" x14ac:dyDescent="0.25">
      <c r="A979" s="231">
        <v>976</v>
      </c>
      <c r="B979" s="225" t="s">
        <v>5732</v>
      </c>
      <c r="C979" s="224" t="s">
        <v>5733</v>
      </c>
      <c r="D979" s="273"/>
      <c r="E979" s="231"/>
      <c r="F979" s="231"/>
      <c r="G979" s="231"/>
      <c r="H979" s="231"/>
      <c r="I979" s="231"/>
      <c r="J979" s="231"/>
      <c r="K979" s="231"/>
      <c r="L979" s="231"/>
      <c r="M979" s="231"/>
      <c r="N979" s="231"/>
      <c r="O979" s="231"/>
      <c r="P979" s="231"/>
      <c r="Q979" s="231"/>
      <c r="R979" s="231"/>
      <c r="S979" s="231"/>
      <c r="T979" s="231"/>
      <c r="U979" s="231"/>
      <c r="V979" s="231"/>
      <c r="W979" s="231"/>
      <c r="X979" s="231" t="s">
        <v>2</v>
      </c>
      <c r="Y979" s="231">
        <v>1</v>
      </c>
      <c r="Z979" s="225">
        <v>15</v>
      </c>
      <c r="AA979" s="225">
        <f t="shared" si="16"/>
        <v>15</v>
      </c>
      <c r="AB979" s="231" t="s">
        <v>20</v>
      </c>
      <c r="AC979" s="231" t="s">
        <v>845</v>
      </c>
    </row>
    <row r="980" spans="1:29" ht="36" x14ac:dyDescent="0.25">
      <c r="A980" s="231">
        <v>977</v>
      </c>
      <c r="B980" s="225" t="s">
        <v>5734</v>
      </c>
      <c r="C980" s="224" t="s">
        <v>5735</v>
      </c>
      <c r="D980" s="273"/>
      <c r="E980" s="231"/>
      <c r="F980" s="231"/>
      <c r="G980" s="231"/>
      <c r="H980" s="231"/>
      <c r="I980" s="231"/>
      <c r="J980" s="231"/>
      <c r="K980" s="231"/>
      <c r="L980" s="231"/>
      <c r="M980" s="231"/>
      <c r="N980" s="231"/>
      <c r="O980" s="231"/>
      <c r="P980" s="231"/>
      <c r="Q980" s="231"/>
      <c r="R980" s="231"/>
      <c r="S980" s="231"/>
      <c r="T980" s="231"/>
      <c r="U980" s="231"/>
      <c r="V980" s="231"/>
      <c r="W980" s="231"/>
      <c r="X980" s="231" t="s">
        <v>2</v>
      </c>
      <c r="Y980" s="231">
        <v>1</v>
      </c>
      <c r="Z980" s="225">
        <v>15</v>
      </c>
      <c r="AA980" s="225">
        <f t="shared" si="16"/>
        <v>15</v>
      </c>
      <c r="AB980" s="231" t="s">
        <v>20</v>
      </c>
      <c r="AC980" s="231" t="s">
        <v>845</v>
      </c>
    </row>
    <row r="981" spans="1:29" ht="24" x14ac:dyDescent="0.25">
      <c r="A981" s="231">
        <v>978</v>
      </c>
      <c r="B981" s="225" t="s">
        <v>5736</v>
      </c>
      <c r="C981" s="224" t="s">
        <v>5737</v>
      </c>
      <c r="D981" s="273"/>
      <c r="E981" s="231"/>
      <c r="F981" s="231"/>
      <c r="G981" s="231"/>
      <c r="H981" s="231"/>
      <c r="I981" s="231"/>
      <c r="J981" s="231"/>
      <c r="K981" s="231"/>
      <c r="L981" s="231"/>
      <c r="M981" s="231"/>
      <c r="N981" s="231"/>
      <c r="O981" s="231"/>
      <c r="P981" s="231"/>
      <c r="Q981" s="231"/>
      <c r="R981" s="231"/>
      <c r="S981" s="231"/>
      <c r="T981" s="231"/>
      <c r="U981" s="231"/>
      <c r="V981" s="231"/>
      <c r="W981" s="231"/>
      <c r="X981" s="231" t="s">
        <v>2</v>
      </c>
      <c r="Y981" s="231">
        <v>1</v>
      </c>
      <c r="Z981" s="225">
        <v>15</v>
      </c>
      <c r="AA981" s="225">
        <f t="shared" si="16"/>
        <v>15</v>
      </c>
      <c r="AB981" s="231" t="s">
        <v>20</v>
      </c>
      <c r="AC981" s="231" t="s">
        <v>845</v>
      </c>
    </row>
    <row r="982" spans="1:29" ht="36" x14ac:dyDescent="0.25">
      <c r="A982" s="231">
        <v>979</v>
      </c>
      <c r="B982" s="225" t="s">
        <v>5738</v>
      </c>
      <c r="C982" s="224" t="s">
        <v>5739</v>
      </c>
      <c r="D982" s="273"/>
      <c r="E982" s="231"/>
      <c r="F982" s="231"/>
      <c r="G982" s="231"/>
      <c r="H982" s="231"/>
      <c r="I982" s="231"/>
      <c r="J982" s="231"/>
      <c r="K982" s="231"/>
      <c r="L982" s="231"/>
      <c r="M982" s="231"/>
      <c r="N982" s="231"/>
      <c r="O982" s="231"/>
      <c r="P982" s="231"/>
      <c r="Q982" s="231"/>
      <c r="R982" s="231"/>
      <c r="S982" s="231"/>
      <c r="T982" s="231"/>
      <c r="U982" s="231"/>
      <c r="V982" s="231"/>
      <c r="W982" s="231"/>
      <c r="X982" s="231" t="s">
        <v>2</v>
      </c>
      <c r="Y982" s="231">
        <v>1</v>
      </c>
      <c r="Z982" s="225">
        <v>15</v>
      </c>
      <c r="AA982" s="225">
        <f t="shared" si="16"/>
        <v>15</v>
      </c>
      <c r="AB982" s="231" t="s">
        <v>20</v>
      </c>
      <c r="AC982" s="231" t="s">
        <v>845</v>
      </c>
    </row>
    <row r="983" spans="1:29" ht="24" x14ac:dyDescent="0.25">
      <c r="A983" s="231">
        <v>980</v>
      </c>
      <c r="B983" s="225" t="s">
        <v>5740</v>
      </c>
      <c r="C983" s="224" t="s">
        <v>5741</v>
      </c>
      <c r="D983" s="273"/>
      <c r="E983" s="231"/>
      <c r="F983" s="231"/>
      <c r="G983" s="231"/>
      <c r="H983" s="231"/>
      <c r="I983" s="231"/>
      <c r="J983" s="231"/>
      <c r="K983" s="231"/>
      <c r="L983" s="231"/>
      <c r="M983" s="231"/>
      <c r="N983" s="231"/>
      <c r="O983" s="231"/>
      <c r="P983" s="231"/>
      <c r="Q983" s="231"/>
      <c r="R983" s="231"/>
      <c r="S983" s="231"/>
      <c r="T983" s="231"/>
      <c r="U983" s="231"/>
      <c r="V983" s="231"/>
      <c r="W983" s="231"/>
      <c r="X983" s="231" t="s">
        <v>2</v>
      </c>
      <c r="Y983" s="231">
        <v>1</v>
      </c>
      <c r="Z983" s="225">
        <v>15</v>
      </c>
      <c r="AA983" s="225">
        <f t="shared" si="16"/>
        <v>15</v>
      </c>
      <c r="AB983" s="231" t="s">
        <v>20</v>
      </c>
      <c r="AC983" s="231" t="s">
        <v>845</v>
      </c>
    </row>
    <row r="984" spans="1:29" ht="24" x14ac:dyDescent="0.25">
      <c r="A984" s="231">
        <v>981</v>
      </c>
      <c r="B984" s="225" t="s">
        <v>5742</v>
      </c>
      <c r="C984" s="224" t="s">
        <v>5743</v>
      </c>
      <c r="D984" s="273"/>
      <c r="E984" s="231"/>
      <c r="F984" s="231"/>
      <c r="G984" s="231"/>
      <c r="H984" s="231"/>
      <c r="I984" s="231"/>
      <c r="J984" s="231"/>
      <c r="K984" s="231"/>
      <c r="L984" s="231"/>
      <c r="M984" s="231"/>
      <c r="N984" s="231"/>
      <c r="O984" s="231"/>
      <c r="P984" s="231"/>
      <c r="Q984" s="231"/>
      <c r="R984" s="231"/>
      <c r="S984" s="231"/>
      <c r="T984" s="231"/>
      <c r="U984" s="231"/>
      <c r="V984" s="231"/>
      <c r="W984" s="231"/>
      <c r="X984" s="231" t="s">
        <v>2</v>
      </c>
      <c r="Y984" s="231">
        <v>1</v>
      </c>
      <c r="Z984" s="225">
        <v>15</v>
      </c>
      <c r="AA984" s="225">
        <f t="shared" si="16"/>
        <v>15</v>
      </c>
      <c r="AB984" s="231" t="s">
        <v>20</v>
      </c>
      <c r="AC984" s="231" t="s">
        <v>845</v>
      </c>
    </row>
    <row r="985" spans="1:29" ht="24" x14ac:dyDescent="0.25">
      <c r="A985" s="231">
        <v>982</v>
      </c>
      <c r="B985" s="225" t="s">
        <v>5744</v>
      </c>
      <c r="C985" s="224" t="s">
        <v>5745</v>
      </c>
      <c r="D985" s="273"/>
      <c r="E985" s="231"/>
      <c r="F985" s="231"/>
      <c r="G985" s="231"/>
      <c r="H985" s="231"/>
      <c r="I985" s="231"/>
      <c r="J985" s="231"/>
      <c r="K985" s="231"/>
      <c r="L985" s="231"/>
      <c r="M985" s="231"/>
      <c r="N985" s="231"/>
      <c r="O985" s="231"/>
      <c r="P985" s="231"/>
      <c r="Q985" s="231"/>
      <c r="R985" s="231"/>
      <c r="S985" s="231"/>
      <c r="T985" s="231"/>
      <c r="U985" s="231"/>
      <c r="V985" s="231"/>
      <c r="W985" s="231"/>
      <c r="X985" s="231" t="s">
        <v>2</v>
      </c>
      <c r="Y985" s="231">
        <v>1</v>
      </c>
      <c r="Z985" s="225">
        <v>25</v>
      </c>
      <c r="AA985" s="225">
        <f t="shared" si="16"/>
        <v>25</v>
      </c>
      <c r="AB985" s="231" t="s">
        <v>20</v>
      </c>
      <c r="AC985" s="231" t="s">
        <v>845</v>
      </c>
    </row>
    <row r="986" spans="1:29" ht="48" x14ac:dyDescent="0.25">
      <c r="A986" s="231">
        <v>983</v>
      </c>
      <c r="B986" s="225" t="s">
        <v>5746</v>
      </c>
      <c r="C986" s="224" t="s">
        <v>5747</v>
      </c>
      <c r="D986" s="273"/>
      <c r="E986" s="231"/>
      <c r="F986" s="231"/>
      <c r="G986" s="231"/>
      <c r="H986" s="231"/>
      <c r="I986" s="231"/>
      <c r="J986" s="231"/>
      <c r="K986" s="231"/>
      <c r="L986" s="231"/>
      <c r="M986" s="231"/>
      <c r="N986" s="231"/>
      <c r="O986" s="231"/>
      <c r="P986" s="231"/>
      <c r="Q986" s="231"/>
      <c r="R986" s="231"/>
      <c r="S986" s="231"/>
      <c r="T986" s="231"/>
      <c r="U986" s="231"/>
      <c r="V986" s="231"/>
      <c r="W986" s="231"/>
      <c r="X986" s="231" t="s">
        <v>2</v>
      </c>
      <c r="Y986" s="231">
        <v>1</v>
      </c>
      <c r="Z986" s="225">
        <v>25</v>
      </c>
      <c r="AA986" s="225">
        <f t="shared" si="16"/>
        <v>25</v>
      </c>
      <c r="AB986" s="231" t="s">
        <v>20</v>
      </c>
      <c r="AC986" s="231" t="s">
        <v>845</v>
      </c>
    </row>
    <row r="987" spans="1:29" ht="24" x14ac:dyDescent="0.25">
      <c r="A987" s="231">
        <v>984</v>
      </c>
      <c r="B987" s="225" t="s">
        <v>5748</v>
      </c>
      <c r="C987" s="224" t="s">
        <v>5749</v>
      </c>
      <c r="D987" s="273"/>
      <c r="E987" s="231"/>
      <c r="F987" s="231"/>
      <c r="G987" s="231"/>
      <c r="H987" s="231"/>
      <c r="I987" s="231"/>
      <c r="J987" s="231"/>
      <c r="K987" s="231"/>
      <c r="L987" s="231"/>
      <c r="M987" s="231"/>
      <c r="N987" s="231"/>
      <c r="O987" s="231"/>
      <c r="P987" s="231"/>
      <c r="Q987" s="231"/>
      <c r="R987" s="231"/>
      <c r="S987" s="231"/>
      <c r="T987" s="231"/>
      <c r="U987" s="231"/>
      <c r="V987" s="231"/>
      <c r="W987" s="231"/>
      <c r="X987" s="231" t="s">
        <v>2</v>
      </c>
      <c r="Y987" s="231">
        <v>1</v>
      </c>
      <c r="Z987" s="225">
        <v>25</v>
      </c>
      <c r="AA987" s="225">
        <f t="shared" si="16"/>
        <v>25</v>
      </c>
      <c r="AB987" s="231" t="s">
        <v>20</v>
      </c>
      <c r="AC987" s="231" t="s">
        <v>845</v>
      </c>
    </row>
    <row r="988" spans="1:29" ht="36" x14ac:dyDescent="0.25">
      <c r="A988" s="231">
        <v>985</v>
      </c>
      <c r="B988" s="225" t="s">
        <v>5750</v>
      </c>
      <c r="C988" s="224" t="s">
        <v>5751</v>
      </c>
      <c r="D988" s="273"/>
      <c r="E988" s="231"/>
      <c r="F988" s="231"/>
      <c r="G988" s="231"/>
      <c r="H988" s="231"/>
      <c r="I988" s="231"/>
      <c r="J988" s="231"/>
      <c r="K988" s="231"/>
      <c r="L988" s="231"/>
      <c r="M988" s="231"/>
      <c r="N988" s="231"/>
      <c r="O988" s="231"/>
      <c r="P988" s="231"/>
      <c r="Q988" s="231"/>
      <c r="R988" s="231"/>
      <c r="S988" s="231"/>
      <c r="T988" s="231"/>
      <c r="U988" s="231"/>
      <c r="V988" s="231"/>
      <c r="W988" s="231"/>
      <c r="X988" s="231" t="s">
        <v>2</v>
      </c>
      <c r="Y988" s="231">
        <v>1</v>
      </c>
      <c r="Z988" s="225">
        <v>25</v>
      </c>
      <c r="AA988" s="225">
        <f t="shared" si="16"/>
        <v>25</v>
      </c>
      <c r="AB988" s="231" t="s">
        <v>20</v>
      </c>
      <c r="AC988" s="231" t="s">
        <v>845</v>
      </c>
    </row>
    <row r="989" spans="1:29" ht="36" x14ac:dyDescent="0.25">
      <c r="A989" s="231">
        <v>986</v>
      </c>
      <c r="B989" s="225" t="s">
        <v>5752</v>
      </c>
      <c r="C989" s="224" t="s">
        <v>5753</v>
      </c>
      <c r="D989" s="273"/>
      <c r="E989" s="231"/>
      <c r="F989" s="231"/>
      <c r="G989" s="231"/>
      <c r="H989" s="231"/>
      <c r="I989" s="231"/>
      <c r="J989" s="231"/>
      <c r="K989" s="231"/>
      <c r="L989" s="231"/>
      <c r="M989" s="231"/>
      <c r="N989" s="231"/>
      <c r="O989" s="231"/>
      <c r="P989" s="231"/>
      <c r="Q989" s="231"/>
      <c r="R989" s="231"/>
      <c r="S989" s="231"/>
      <c r="T989" s="231"/>
      <c r="U989" s="231"/>
      <c r="V989" s="231"/>
      <c r="W989" s="231"/>
      <c r="X989" s="231" t="s">
        <v>2</v>
      </c>
      <c r="Y989" s="231">
        <v>1</v>
      </c>
      <c r="Z989" s="225">
        <v>20</v>
      </c>
      <c r="AA989" s="225">
        <f t="shared" si="16"/>
        <v>20</v>
      </c>
      <c r="AB989" s="231" t="s">
        <v>20</v>
      </c>
      <c r="AC989" s="231" t="s">
        <v>845</v>
      </c>
    </row>
    <row r="990" spans="1:29" ht="36" x14ac:dyDescent="0.25">
      <c r="A990" s="231">
        <v>987</v>
      </c>
      <c r="B990" s="225" t="s">
        <v>5754</v>
      </c>
      <c r="C990" s="224" t="s">
        <v>5755</v>
      </c>
      <c r="D990" s="273"/>
      <c r="E990" s="231"/>
      <c r="F990" s="231"/>
      <c r="G990" s="231"/>
      <c r="H990" s="231"/>
      <c r="I990" s="231"/>
      <c r="J990" s="231"/>
      <c r="K990" s="231"/>
      <c r="L990" s="231"/>
      <c r="M990" s="231"/>
      <c r="N990" s="231"/>
      <c r="O990" s="231"/>
      <c r="P990" s="231"/>
      <c r="Q990" s="231"/>
      <c r="R990" s="231"/>
      <c r="S990" s="231"/>
      <c r="T990" s="231"/>
      <c r="U990" s="231"/>
      <c r="V990" s="231"/>
      <c r="W990" s="231"/>
      <c r="X990" s="231" t="s">
        <v>2</v>
      </c>
      <c r="Y990" s="231">
        <v>1</v>
      </c>
      <c r="Z990" s="225">
        <v>20</v>
      </c>
      <c r="AA990" s="225">
        <f t="shared" si="16"/>
        <v>20</v>
      </c>
      <c r="AB990" s="231" t="s">
        <v>20</v>
      </c>
      <c r="AC990" s="231" t="s">
        <v>845</v>
      </c>
    </row>
    <row r="991" spans="1:29" ht="36" x14ac:dyDescent="0.25">
      <c r="A991" s="231">
        <v>988</v>
      </c>
      <c r="B991" s="225" t="s">
        <v>5756</v>
      </c>
      <c r="C991" s="224" t="s">
        <v>5757</v>
      </c>
      <c r="D991" s="273"/>
      <c r="E991" s="231"/>
      <c r="F991" s="231"/>
      <c r="G991" s="231"/>
      <c r="H991" s="231"/>
      <c r="I991" s="231"/>
      <c r="J991" s="231"/>
      <c r="K991" s="231"/>
      <c r="L991" s="231"/>
      <c r="M991" s="231"/>
      <c r="N991" s="231"/>
      <c r="O991" s="231"/>
      <c r="P991" s="231"/>
      <c r="Q991" s="231"/>
      <c r="R991" s="231"/>
      <c r="S991" s="231"/>
      <c r="T991" s="231"/>
      <c r="U991" s="231"/>
      <c r="V991" s="231"/>
      <c r="W991" s="231"/>
      <c r="X991" s="231" t="s">
        <v>2</v>
      </c>
      <c r="Y991" s="231">
        <v>1</v>
      </c>
      <c r="Z991" s="225">
        <v>15</v>
      </c>
      <c r="AA991" s="225">
        <f t="shared" si="16"/>
        <v>15</v>
      </c>
      <c r="AB991" s="231" t="s">
        <v>20</v>
      </c>
      <c r="AC991" s="231" t="s">
        <v>845</v>
      </c>
    </row>
    <row r="992" spans="1:29" ht="36" x14ac:dyDescent="0.25">
      <c r="A992" s="231">
        <v>989</v>
      </c>
      <c r="B992" s="225" t="s">
        <v>5758</v>
      </c>
      <c r="C992" s="224" t="s">
        <v>5759</v>
      </c>
      <c r="D992" s="273"/>
      <c r="E992" s="231"/>
      <c r="F992" s="231"/>
      <c r="G992" s="231"/>
      <c r="H992" s="231"/>
      <c r="I992" s="231"/>
      <c r="J992" s="231"/>
      <c r="K992" s="231"/>
      <c r="L992" s="231"/>
      <c r="M992" s="231"/>
      <c r="N992" s="231"/>
      <c r="O992" s="231"/>
      <c r="P992" s="231"/>
      <c r="Q992" s="231"/>
      <c r="R992" s="231"/>
      <c r="S992" s="231"/>
      <c r="T992" s="231"/>
      <c r="U992" s="231"/>
      <c r="V992" s="231"/>
      <c r="W992" s="231"/>
      <c r="X992" s="231" t="s">
        <v>2</v>
      </c>
      <c r="Y992" s="231">
        <v>1</v>
      </c>
      <c r="Z992" s="225">
        <v>15</v>
      </c>
      <c r="AA992" s="225">
        <f t="shared" si="16"/>
        <v>15</v>
      </c>
      <c r="AB992" s="231" t="s">
        <v>20</v>
      </c>
      <c r="AC992" s="231" t="s">
        <v>845</v>
      </c>
    </row>
    <row r="993" spans="1:29" ht="36" x14ac:dyDescent="0.25">
      <c r="A993" s="231">
        <v>990</v>
      </c>
      <c r="B993" s="225" t="s">
        <v>5760</v>
      </c>
      <c r="C993" s="224" t="s">
        <v>5761</v>
      </c>
      <c r="D993" s="273"/>
      <c r="E993" s="231"/>
      <c r="F993" s="231"/>
      <c r="G993" s="231"/>
      <c r="H993" s="231"/>
      <c r="I993" s="231"/>
      <c r="J993" s="231"/>
      <c r="K993" s="231"/>
      <c r="L993" s="231"/>
      <c r="M993" s="231"/>
      <c r="N993" s="231"/>
      <c r="O993" s="231"/>
      <c r="P993" s="231"/>
      <c r="Q993" s="231"/>
      <c r="R993" s="231"/>
      <c r="S993" s="231"/>
      <c r="T993" s="231"/>
      <c r="U993" s="231"/>
      <c r="V993" s="231"/>
      <c r="W993" s="231"/>
      <c r="X993" s="231" t="s">
        <v>2</v>
      </c>
      <c r="Y993" s="231">
        <v>1</v>
      </c>
      <c r="Z993" s="225">
        <v>15</v>
      </c>
      <c r="AA993" s="225">
        <f t="shared" si="16"/>
        <v>15</v>
      </c>
      <c r="AB993" s="231" t="s">
        <v>20</v>
      </c>
      <c r="AC993" s="231" t="s">
        <v>845</v>
      </c>
    </row>
    <row r="994" spans="1:29" ht="48" x14ac:dyDescent="0.25">
      <c r="A994" s="231">
        <v>991</v>
      </c>
      <c r="B994" s="225" t="s">
        <v>5762</v>
      </c>
      <c r="C994" s="224" t="s">
        <v>5763</v>
      </c>
      <c r="D994" s="273"/>
      <c r="E994" s="231"/>
      <c r="F994" s="231"/>
      <c r="G994" s="231"/>
      <c r="H994" s="231"/>
      <c r="I994" s="231"/>
      <c r="J994" s="231"/>
      <c r="K994" s="231"/>
      <c r="L994" s="231"/>
      <c r="M994" s="231"/>
      <c r="N994" s="231"/>
      <c r="O994" s="231"/>
      <c r="P994" s="231"/>
      <c r="Q994" s="231"/>
      <c r="R994" s="231"/>
      <c r="S994" s="231"/>
      <c r="T994" s="231"/>
      <c r="U994" s="231"/>
      <c r="V994" s="231"/>
      <c r="W994" s="231"/>
      <c r="X994" s="231" t="s">
        <v>2</v>
      </c>
      <c r="Y994" s="231">
        <v>1</v>
      </c>
      <c r="Z994" s="225">
        <v>15</v>
      </c>
      <c r="AA994" s="225">
        <f t="shared" si="16"/>
        <v>15</v>
      </c>
      <c r="AB994" s="231" t="s">
        <v>20</v>
      </c>
      <c r="AC994" s="231" t="s">
        <v>845</v>
      </c>
    </row>
    <row r="995" spans="1:29" ht="48" x14ac:dyDescent="0.25">
      <c r="A995" s="231">
        <v>992</v>
      </c>
      <c r="B995" s="225" t="s">
        <v>5764</v>
      </c>
      <c r="C995" s="224" t="s">
        <v>5765</v>
      </c>
      <c r="D995" s="273"/>
      <c r="E995" s="231"/>
      <c r="F995" s="231"/>
      <c r="G995" s="231"/>
      <c r="H995" s="231"/>
      <c r="I995" s="231"/>
      <c r="J995" s="231"/>
      <c r="K995" s="231"/>
      <c r="L995" s="231"/>
      <c r="M995" s="231"/>
      <c r="N995" s="231"/>
      <c r="O995" s="231"/>
      <c r="P995" s="231"/>
      <c r="Q995" s="231"/>
      <c r="R995" s="231"/>
      <c r="S995" s="231"/>
      <c r="T995" s="231"/>
      <c r="U995" s="231"/>
      <c r="V995" s="231"/>
      <c r="W995" s="231"/>
      <c r="X995" s="231" t="s">
        <v>2</v>
      </c>
      <c r="Y995" s="231">
        <v>1</v>
      </c>
      <c r="Z995" s="225">
        <v>15</v>
      </c>
      <c r="AA995" s="225">
        <f t="shared" si="16"/>
        <v>15</v>
      </c>
      <c r="AB995" s="231" t="s">
        <v>20</v>
      </c>
      <c r="AC995" s="231" t="s">
        <v>845</v>
      </c>
    </row>
    <row r="996" spans="1:29" ht="36" x14ac:dyDescent="0.25">
      <c r="A996" s="231">
        <v>993</v>
      </c>
      <c r="B996" s="225" t="s">
        <v>5766</v>
      </c>
      <c r="C996" s="224" t="s">
        <v>5767</v>
      </c>
      <c r="D996" s="273"/>
      <c r="E996" s="231"/>
      <c r="F996" s="231"/>
      <c r="G996" s="231"/>
      <c r="H996" s="231"/>
      <c r="I996" s="231"/>
      <c r="J996" s="231"/>
      <c r="K996" s="231"/>
      <c r="L996" s="231"/>
      <c r="M996" s="231"/>
      <c r="N996" s="231"/>
      <c r="O996" s="231"/>
      <c r="P996" s="231"/>
      <c r="Q996" s="231"/>
      <c r="R996" s="231"/>
      <c r="S996" s="231"/>
      <c r="T996" s="231"/>
      <c r="U996" s="231"/>
      <c r="V996" s="231"/>
      <c r="W996" s="231"/>
      <c r="X996" s="231" t="s">
        <v>2</v>
      </c>
      <c r="Y996" s="231">
        <v>1</v>
      </c>
      <c r="Z996" s="225">
        <v>15</v>
      </c>
      <c r="AA996" s="225">
        <f t="shared" si="16"/>
        <v>15</v>
      </c>
      <c r="AB996" s="231" t="s">
        <v>20</v>
      </c>
      <c r="AC996" s="231" t="s">
        <v>845</v>
      </c>
    </row>
    <row r="997" spans="1:29" ht="24" x14ac:dyDescent="0.25">
      <c r="A997" s="231">
        <v>994</v>
      </c>
      <c r="B997" s="225" t="s">
        <v>5768</v>
      </c>
      <c r="C997" s="224" t="s">
        <v>5769</v>
      </c>
      <c r="D997" s="273"/>
      <c r="E997" s="231"/>
      <c r="F997" s="231"/>
      <c r="G997" s="231"/>
      <c r="H997" s="231"/>
      <c r="I997" s="231"/>
      <c r="J997" s="231"/>
      <c r="K997" s="231"/>
      <c r="L997" s="231"/>
      <c r="M997" s="231"/>
      <c r="N997" s="231"/>
      <c r="O997" s="231"/>
      <c r="P997" s="231"/>
      <c r="Q997" s="231"/>
      <c r="R997" s="231"/>
      <c r="S997" s="231"/>
      <c r="T997" s="231"/>
      <c r="U997" s="231"/>
      <c r="V997" s="231"/>
      <c r="W997" s="231"/>
      <c r="X997" s="231" t="s">
        <v>2</v>
      </c>
      <c r="Y997" s="231">
        <v>1</v>
      </c>
      <c r="Z997" s="225">
        <v>25</v>
      </c>
      <c r="AA997" s="225">
        <f t="shared" si="16"/>
        <v>25</v>
      </c>
      <c r="AB997" s="231" t="s">
        <v>20</v>
      </c>
      <c r="AC997" s="231" t="s">
        <v>845</v>
      </c>
    </row>
    <row r="998" spans="1:29" ht="24" x14ac:dyDescent="0.25">
      <c r="A998" s="231">
        <v>995</v>
      </c>
      <c r="B998" s="225" t="s">
        <v>5770</v>
      </c>
      <c r="C998" s="224" t="s">
        <v>5771</v>
      </c>
      <c r="D998" s="273"/>
      <c r="E998" s="231"/>
      <c r="F998" s="231"/>
      <c r="G998" s="231"/>
      <c r="H998" s="231"/>
      <c r="I998" s="231"/>
      <c r="J998" s="231"/>
      <c r="K998" s="231"/>
      <c r="L998" s="231"/>
      <c r="M998" s="231"/>
      <c r="N998" s="231"/>
      <c r="O998" s="231"/>
      <c r="P998" s="231"/>
      <c r="Q998" s="231"/>
      <c r="R998" s="231"/>
      <c r="S998" s="231"/>
      <c r="T998" s="231"/>
      <c r="U998" s="231"/>
      <c r="V998" s="231"/>
      <c r="W998" s="231"/>
      <c r="X998" s="231" t="s">
        <v>2</v>
      </c>
      <c r="Y998" s="231">
        <v>1</v>
      </c>
      <c r="Z998" s="225">
        <v>15</v>
      </c>
      <c r="AA998" s="225">
        <f t="shared" si="16"/>
        <v>15</v>
      </c>
      <c r="AB998" s="231" t="s">
        <v>20</v>
      </c>
      <c r="AC998" s="231" t="s">
        <v>845</v>
      </c>
    </row>
    <row r="999" spans="1:29" ht="36" x14ac:dyDescent="0.25">
      <c r="A999" s="231">
        <v>996</v>
      </c>
      <c r="B999" s="225" t="s">
        <v>5772</v>
      </c>
      <c r="C999" s="224" t="s">
        <v>5773</v>
      </c>
      <c r="D999" s="273"/>
      <c r="E999" s="231"/>
      <c r="F999" s="231"/>
      <c r="G999" s="231"/>
      <c r="H999" s="231"/>
      <c r="I999" s="231"/>
      <c r="J999" s="231"/>
      <c r="K999" s="231"/>
      <c r="L999" s="231"/>
      <c r="M999" s="231"/>
      <c r="N999" s="231"/>
      <c r="O999" s="231"/>
      <c r="P999" s="231"/>
      <c r="Q999" s="231"/>
      <c r="R999" s="231"/>
      <c r="S999" s="231"/>
      <c r="T999" s="231"/>
      <c r="U999" s="231"/>
      <c r="V999" s="231"/>
      <c r="W999" s="231"/>
      <c r="X999" s="231" t="s">
        <v>2</v>
      </c>
      <c r="Y999" s="231">
        <v>1</v>
      </c>
      <c r="Z999" s="225">
        <v>15</v>
      </c>
      <c r="AA999" s="225">
        <f t="shared" si="16"/>
        <v>15</v>
      </c>
      <c r="AB999" s="231" t="s">
        <v>20</v>
      </c>
      <c r="AC999" s="231" t="s">
        <v>845</v>
      </c>
    </row>
    <row r="1000" spans="1:29" ht="48" x14ac:dyDescent="0.25">
      <c r="A1000" s="231">
        <v>997</v>
      </c>
      <c r="B1000" s="225" t="s">
        <v>5774</v>
      </c>
      <c r="C1000" s="224" t="s">
        <v>5775</v>
      </c>
      <c r="D1000" s="273"/>
      <c r="E1000" s="231"/>
      <c r="F1000" s="231"/>
      <c r="G1000" s="231"/>
      <c r="H1000" s="231"/>
      <c r="I1000" s="231"/>
      <c r="J1000" s="231"/>
      <c r="K1000" s="231"/>
      <c r="L1000" s="231"/>
      <c r="M1000" s="231"/>
      <c r="N1000" s="231"/>
      <c r="O1000" s="231"/>
      <c r="P1000" s="231"/>
      <c r="Q1000" s="231"/>
      <c r="R1000" s="231"/>
      <c r="S1000" s="231"/>
      <c r="T1000" s="231"/>
      <c r="U1000" s="231"/>
      <c r="V1000" s="231"/>
      <c r="W1000" s="231"/>
      <c r="X1000" s="231" t="s">
        <v>2</v>
      </c>
      <c r="Y1000" s="231">
        <v>1</v>
      </c>
      <c r="Z1000" s="225">
        <v>20</v>
      </c>
      <c r="AA1000" s="225">
        <f t="shared" si="16"/>
        <v>20</v>
      </c>
      <c r="AB1000" s="231" t="s">
        <v>20</v>
      </c>
      <c r="AC1000" s="231" t="s">
        <v>845</v>
      </c>
    </row>
    <row r="1001" spans="1:29" ht="48" x14ac:dyDescent="0.25">
      <c r="A1001" s="231">
        <v>998</v>
      </c>
      <c r="B1001" s="225" t="s">
        <v>5776</v>
      </c>
      <c r="C1001" s="224" t="s">
        <v>5777</v>
      </c>
      <c r="D1001" s="273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1"/>
      <c r="Q1001" s="231"/>
      <c r="R1001" s="231"/>
      <c r="S1001" s="231"/>
      <c r="T1001" s="231"/>
      <c r="U1001" s="231"/>
      <c r="V1001" s="231"/>
      <c r="W1001" s="231"/>
      <c r="X1001" s="231" t="s">
        <v>2</v>
      </c>
      <c r="Y1001" s="231">
        <v>1</v>
      </c>
      <c r="Z1001" s="225">
        <v>25</v>
      </c>
      <c r="AA1001" s="225">
        <f t="shared" si="16"/>
        <v>25</v>
      </c>
      <c r="AB1001" s="231" t="s">
        <v>20</v>
      </c>
      <c r="AC1001" s="231" t="s">
        <v>845</v>
      </c>
    </row>
    <row r="1002" spans="1:29" ht="48" x14ac:dyDescent="0.25">
      <c r="A1002" s="231">
        <v>999</v>
      </c>
      <c r="B1002" s="225" t="s">
        <v>5778</v>
      </c>
      <c r="C1002" s="224" t="s">
        <v>5779</v>
      </c>
      <c r="D1002" s="273"/>
      <c r="E1002" s="231"/>
      <c r="F1002" s="231"/>
      <c r="G1002" s="231"/>
      <c r="H1002" s="231"/>
      <c r="I1002" s="231"/>
      <c r="J1002" s="231"/>
      <c r="K1002" s="231"/>
      <c r="L1002" s="231"/>
      <c r="M1002" s="231"/>
      <c r="N1002" s="231"/>
      <c r="O1002" s="231"/>
      <c r="P1002" s="231"/>
      <c r="Q1002" s="231"/>
      <c r="R1002" s="231"/>
      <c r="S1002" s="231"/>
      <c r="T1002" s="231"/>
      <c r="U1002" s="231"/>
      <c r="V1002" s="231"/>
      <c r="W1002" s="231"/>
      <c r="X1002" s="231" t="s">
        <v>2</v>
      </c>
      <c r="Y1002" s="231">
        <v>1</v>
      </c>
      <c r="Z1002" s="225">
        <v>15</v>
      </c>
      <c r="AA1002" s="225">
        <f t="shared" si="16"/>
        <v>15</v>
      </c>
      <c r="AB1002" s="231" t="s">
        <v>20</v>
      </c>
      <c r="AC1002" s="231" t="s">
        <v>845</v>
      </c>
    </row>
    <row r="1003" spans="1:29" ht="24" x14ac:dyDescent="0.25">
      <c r="A1003" s="231">
        <v>1000</v>
      </c>
      <c r="B1003" s="225" t="s">
        <v>5780</v>
      </c>
      <c r="C1003" s="224" t="s">
        <v>5781</v>
      </c>
      <c r="D1003" s="273"/>
      <c r="E1003" s="231"/>
      <c r="F1003" s="231"/>
      <c r="G1003" s="231"/>
      <c r="H1003" s="231"/>
      <c r="I1003" s="231"/>
      <c r="J1003" s="231"/>
      <c r="K1003" s="231"/>
      <c r="L1003" s="231"/>
      <c r="M1003" s="231"/>
      <c r="N1003" s="231"/>
      <c r="O1003" s="231"/>
      <c r="P1003" s="231"/>
      <c r="Q1003" s="231"/>
      <c r="R1003" s="231"/>
      <c r="S1003" s="231"/>
      <c r="T1003" s="231"/>
      <c r="U1003" s="231"/>
      <c r="V1003" s="231"/>
      <c r="W1003" s="231"/>
      <c r="X1003" s="231" t="s">
        <v>2</v>
      </c>
      <c r="Y1003" s="231">
        <v>1</v>
      </c>
      <c r="Z1003" s="225">
        <v>15</v>
      </c>
      <c r="AA1003" s="225">
        <f t="shared" si="16"/>
        <v>15</v>
      </c>
      <c r="AB1003" s="231" t="s">
        <v>20</v>
      </c>
      <c r="AC1003" s="231" t="s">
        <v>845</v>
      </c>
    </row>
    <row r="1004" spans="1:29" ht="48" x14ac:dyDescent="0.25">
      <c r="A1004" s="231">
        <v>1001</v>
      </c>
      <c r="B1004" s="225" t="s">
        <v>5782</v>
      </c>
      <c r="C1004" s="224" t="s">
        <v>5783</v>
      </c>
      <c r="D1004" s="273"/>
      <c r="E1004" s="231"/>
      <c r="F1004" s="231"/>
      <c r="G1004" s="231"/>
      <c r="H1004" s="231"/>
      <c r="I1004" s="231"/>
      <c r="J1004" s="231"/>
      <c r="K1004" s="231"/>
      <c r="L1004" s="231"/>
      <c r="M1004" s="231"/>
      <c r="N1004" s="231"/>
      <c r="O1004" s="231"/>
      <c r="P1004" s="231"/>
      <c r="Q1004" s="231"/>
      <c r="R1004" s="231"/>
      <c r="S1004" s="231"/>
      <c r="T1004" s="231"/>
      <c r="U1004" s="231"/>
      <c r="V1004" s="231"/>
      <c r="W1004" s="231"/>
      <c r="X1004" s="231" t="s">
        <v>2</v>
      </c>
      <c r="Y1004" s="231">
        <v>1</v>
      </c>
      <c r="Z1004" s="225">
        <v>15</v>
      </c>
      <c r="AA1004" s="225">
        <f t="shared" si="16"/>
        <v>15</v>
      </c>
      <c r="AB1004" s="231" t="s">
        <v>20</v>
      </c>
      <c r="AC1004" s="231" t="s">
        <v>845</v>
      </c>
    </row>
    <row r="1005" spans="1:29" ht="36" x14ac:dyDescent="0.25">
      <c r="A1005" s="231">
        <v>1002</v>
      </c>
      <c r="B1005" s="225" t="s">
        <v>5784</v>
      </c>
      <c r="C1005" s="224" t="s">
        <v>5785</v>
      </c>
      <c r="D1005" s="273"/>
      <c r="E1005" s="231"/>
      <c r="F1005" s="231"/>
      <c r="G1005" s="231"/>
      <c r="H1005" s="231"/>
      <c r="I1005" s="231"/>
      <c r="J1005" s="231"/>
      <c r="K1005" s="231"/>
      <c r="L1005" s="231"/>
      <c r="M1005" s="231"/>
      <c r="N1005" s="231"/>
      <c r="O1005" s="231"/>
      <c r="P1005" s="231"/>
      <c r="Q1005" s="231"/>
      <c r="R1005" s="231"/>
      <c r="S1005" s="231"/>
      <c r="T1005" s="231"/>
      <c r="U1005" s="231"/>
      <c r="V1005" s="231"/>
      <c r="W1005" s="231"/>
      <c r="X1005" s="231" t="s">
        <v>2</v>
      </c>
      <c r="Y1005" s="231">
        <v>1</v>
      </c>
      <c r="Z1005" s="225">
        <v>15</v>
      </c>
      <c r="AA1005" s="225">
        <f t="shared" si="16"/>
        <v>15</v>
      </c>
      <c r="AB1005" s="231" t="s">
        <v>20</v>
      </c>
      <c r="AC1005" s="231" t="s">
        <v>845</v>
      </c>
    </row>
    <row r="1006" spans="1:29" ht="24" x14ac:dyDescent="0.25">
      <c r="A1006" s="231">
        <v>1003</v>
      </c>
      <c r="B1006" s="225" t="s">
        <v>5786</v>
      </c>
      <c r="C1006" s="224" t="s">
        <v>5787</v>
      </c>
      <c r="D1006" s="273"/>
      <c r="E1006" s="231"/>
      <c r="F1006" s="231"/>
      <c r="G1006" s="231"/>
      <c r="H1006" s="231"/>
      <c r="I1006" s="231"/>
      <c r="J1006" s="231"/>
      <c r="K1006" s="231"/>
      <c r="L1006" s="231"/>
      <c r="M1006" s="231"/>
      <c r="N1006" s="231"/>
      <c r="O1006" s="231"/>
      <c r="P1006" s="231"/>
      <c r="Q1006" s="231"/>
      <c r="R1006" s="231"/>
      <c r="S1006" s="231"/>
      <c r="T1006" s="231"/>
      <c r="U1006" s="231"/>
      <c r="V1006" s="231"/>
      <c r="W1006" s="231"/>
      <c r="X1006" s="231" t="s">
        <v>2</v>
      </c>
      <c r="Y1006" s="231">
        <v>1</v>
      </c>
      <c r="Z1006" s="225">
        <v>25</v>
      </c>
      <c r="AA1006" s="225">
        <f t="shared" si="16"/>
        <v>25</v>
      </c>
      <c r="AB1006" s="231" t="s">
        <v>20</v>
      </c>
      <c r="AC1006" s="231" t="s">
        <v>845</v>
      </c>
    </row>
    <row r="1007" spans="1:29" ht="36" x14ac:dyDescent="0.25">
      <c r="A1007" s="231">
        <v>1004</v>
      </c>
      <c r="B1007" s="225" t="s">
        <v>5788</v>
      </c>
      <c r="C1007" s="224" t="s">
        <v>5789</v>
      </c>
      <c r="D1007" s="273"/>
      <c r="E1007" s="231"/>
      <c r="F1007" s="231"/>
      <c r="G1007" s="231"/>
      <c r="H1007" s="231"/>
      <c r="I1007" s="231"/>
      <c r="J1007" s="231"/>
      <c r="K1007" s="231"/>
      <c r="L1007" s="231"/>
      <c r="M1007" s="231"/>
      <c r="N1007" s="231"/>
      <c r="O1007" s="231"/>
      <c r="P1007" s="231"/>
      <c r="Q1007" s="231"/>
      <c r="R1007" s="231"/>
      <c r="S1007" s="231"/>
      <c r="T1007" s="231"/>
      <c r="U1007" s="231"/>
      <c r="V1007" s="231"/>
      <c r="W1007" s="231"/>
      <c r="X1007" s="231" t="s">
        <v>2</v>
      </c>
      <c r="Y1007" s="231">
        <v>1</v>
      </c>
      <c r="Z1007" s="225">
        <v>15</v>
      </c>
      <c r="AA1007" s="225">
        <f t="shared" si="16"/>
        <v>15</v>
      </c>
      <c r="AB1007" s="231" t="s">
        <v>20</v>
      </c>
      <c r="AC1007" s="231" t="s">
        <v>845</v>
      </c>
    </row>
    <row r="1008" spans="1:29" ht="48" x14ac:dyDescent="0.25">
      <c r="A1008" s="231">
        <v>1005</v>
      </c>
      <c r="B1008" s="225" t="s">
        <v>5790</v>
      </c>
      <c r="C1008" s="224" t="s">
        <v>5791</v>
      </c>
      <c r="D1008" s="273"/>
      <c r="E1008" s="231"/>
      <c r="F1008" s="231"/>
      <c r="G1008" s="231"/>
      <c r="H1008" s="231"/>
      <c r="I1008" s="231"/>
      <c r="J1008" s="231"/>
      <c r="K1008" s="231"/>
      <c r="L1008" s="231"/>
      <c r="M1008" s="231"/>
      <c r="N1008" s="231"/>
      <c r="O1008" s="231"/>
      <c r="P1008" s="231"/>
      <c r="Q1008" s="231"/>
      <c r="R1008" s="231"/>
      <c r="S1008" s="231"/>
      <c r="T1008" s="231"/>
      <c r="U1008" s="231"/>
      <c r="V1008" s="231"/>
      <c r="W1008" s="231"/>
      <c r="X1008" s="231" t="s">
        <v>2</v>
      </c>
      <c r="Y1008" s="231">
        <v>1</v>
      </c>
      <c r="Z1008" s="225">
        <v>15</v>
      </c>
      <c r="AA1008" s="225">
        <f t="shared" si="16"/>
        <v>15</v>
      </c>
      <c r="AB1008" s="231" t="s">
        <v>20</v>
      </c>
      <c r="AC1008" s="231" t="s">
        <v>845</v>
      </c>
    </row>
    <row r="1009" spans="1:29" ht="36" x14ac:dyDescent="0.25">
      <c r="A1009" s="231">
        <v>1006</v>
      </c>
      <c r="B1009" s="225" t="s">
        <v>5792</v>
      </c>
      <c r="C1009" s="224" t="s">
        <v>5793</v>
      </c>
      <c r="D1009" s="273"/>
      <c r="E1009" s="231"/>
      <c r="F1009" s="231"/>
      <c r="G1009" s="231"/>
      <c r="H1009" s="231"/>
      <c r="I1009" s="231"/>
      <c r="J1009" s="231"/>
      <c r="K1009" s="231"/>
      <c r="L1009" s="231"/>
      <c r="M1009" s="231"/>
      <c r="N1009" s="231"/>
      <c r="O1009" s="231"/>
      <c r="P1009" s="231"/>
      <c r="Q1009" s="231"/>
      <c r="R1009" s="231"/>
      <c r="S1009" s="231"/>
      <c r="T1009" s="231"/>
      <c r="U1009" s="231"/>
      <c r="V1009" s="231"/>
      <c r="W1009" s="231"/>
      <c r="X1009" s="231" t="s">
        <v>2</v>
      </c>
      <c r="Y1009" s="231">
        <v>1</v>
      </c>
      <c r="Z1009" s="225">
        <v>15</v>
      </c>
      <c r="AA1009" s="225">
        <f t="shared" si="16"/>
        <v>15</v>
      </c>
      <c r="AB1009" s="231" t="s">
        <v>20</v>
      </c>
      <c r="AC1009" s="231" t="s">
        <v>845</v>
      </c>
    </row>
    <row r="1010" spans="1:29" ht="36" x14ac:dyDescent="0.25">
      <c r="A1010" s="231">
        <v>1007</v>
      </c>
      <c r="B1010" s="225" t="s">
        <v>5794</v>
      </c>
      <c r="C1010" s="224" t="s">
        <v>5795</v>
      </c>
      <c r="D1010" s="273"/>
      <c r="E1010" s="231"/>
      <c r="F1010" s="231"/>
      <c r="G1010" s="231"/>
      <c r="H1010" s="231"/>
      <c r="I1010" s="231"/>
      <c r="J1010" s="231"/>
      <c r="K1010" s="231"/>
      <c r="L1010" s="231"/>
      <c r="M1010" s="231"/>
      <c r="N1010" s="231"/>
      <c r="O1010" s="231"/>
      <c r="P1010" s="231"/>
      <c r="Q1010" s="231"/>
      <c r="R1010" s="231"/>
      <c r="S1010" s="231"/>
      <c r="T1010" s="231"/>
      <c r="U1010" s="231"/>
      <c r="V1010" s="231"/>
      <c r="W1010" s="231"/>
      <c r="X1010" s="231" t="s">
        <v>2</v>
      </c>
      <c r="Y1010" s="231">
        <v>1</v>
      </c>
      <c r="Z1010" s="225">
        <v>25</v>
      </c>
      <c r="AA1010" s="225">
        <f t="shared" si="16"/>
        <v>25</v>
      </c>
      <c r="AB1010" s="231" t="s">
        <v>20</v>
      </c>
      <c r="AC1010" s="231" t="s">
        <v>845</v>
      </c>
    </row>
    <row r="1011" spans="1:29" ht="48" x14ac:dyDescent="0.25">
      <c r="A1011" s="231">
        <v>1008</v>
      </c>
      <c r="B1011" s="225" t="s">
        <v>5796</v>
      </c>
      <c r="C1011" s="224" t="s">
        <v>5797</v>
      </c>
      <c r="D1011" s="273"/>
      <c r="E1011" s="231"/>
      <c r="F1011" s="231"/>
      <c r="G1011" s="231"/>
      <c r="H1011" s="231"/>
      <c r="I1011" s="231"/>
      <c r="J1011" s="231"/>
      <c r="K1011" s="231"/>
      <c r="L1011" s="231"/>
      <c r="M1011" s="231"/>
      <c r="N1011" s="231"/>
      <c r="O1011" s="231"/>
      <c r="P1011" s="231"/>
      <c r="Q1011" s="231"/>
      <c r="R1011" s="231"/>
      <c r="S1011" s="231"/>
      <c r="T1011" s="231"/>
      <c r="U1011" s="231"/>
      <c r="V1011" s="231"/>
      <c r="W1011" s="231"/>
      <c r="X1011" s="231" t="s">
        <v>2</v>
      </c>
      <c r="Y1011" s="231">
        <v>1</v>
      </c>
      <c r="Z1011" s="225">
        <v>15</v>
      </c>
      <c r="AA1011" s="225">
        <f t="shared" si="16"/>
        <v>15</v>
      </c>
      <c r="AB1011" s="231" t="s">
        <v>20</v>
      </c>
      <c r="AC1011" s="231" t="s">
        <v>845</v>
      </c>
    </row>
    <row r="1012" spans="1:29" ht="48" x14ac:dyDescent="0.25">
      <c r="A1012" s="231">
        <v>1009</v>
      </c>
      <c r="B1012" s="225" t="s">
        <v>5798</v>
      </c>
      <c r="C1012" s="224" t="s">
        <v>5799</v>
      </c>
      <c r="D1012" s="273"/>
      <c r="E1012" s="231"/>
      <c r="F1012" s="231"/>
      <c r="G1012" s="231"/>
      <c r="H1012" s="231"/>
      <c r="I1012" s="231"/>
      <c r="J1012" s="231"/>
      <c r="K1012" s="231"/>
      <c r="L1012" s="231"/>
      <c r="M1012" s="231"/>
      <c r="N1012" s="231"/>
      <c r="O1012" s="231"/>
      <c r="P1012" s="231"/>
      <c r="Q1012" s="231"/>
      <c r="R1012" s="231"/>
      <c r="S1012" s="231"/>
      <c r="T1012" s="231"/>
      <c r="U1012" s="231"/>
      <c r="V1012" s="231"/>
      <c r="W1012" s="231"/>
      <c r="X1012" s="231" t="s">
        <v>2</v>
      </c>
      <c r="Y1012" s="231">
        <v>1</v>
      </c>
      <c r="Z1012" s="225">
        <v>15</v>
      </c>
      <c r="AA1012" s="225">
        <f t="shared" si="16"/>
        <v>15</v>
      </c>
      <c r="AB1012" s="231" t="s">
        <v>20</v>
      </c>
      <c r="AC1012" s="231" t="s">
        <v>845</v>
      </c>
    </row>
    <row r="1013" spans="1:29" ht="36" x14ac:dyDescent="0.25">
      <c r="A1013" s="231">
        <v>1010</v>
      </c>
      <c r="B1013" s="225" t="s">
        <v>5800</v>
      </c>
      <c r="C1013" s="224" t="s">
        <v>5801</v>
      </c>
      <c r="D1013" s="273"/>
      <c r="E1013" s="231"/>
      <c r="F1013" s="231"/>
      <c r="G1013" s="231"/>
      <c r="H1013" s="231"/>
      <c r="I1013" s="231"/>
      <c r="J1013" s="231"/>
      <c r="K1013" s="231"/>
      <c r="L1013" s="231"/>
      <c r="M1013" s="231"/>
      <c r="N1013" s="231"/>
      <c r="O1013" s="231"/>
      <c r="P1013" s="231"/>
      <c r="Q1013" s="231"/>
      <c r="R1013" s="231"/>
      <c r="S1013" s="231"/>
      <c r="T1013" s="231"/>
      <c r="U1013" s="231"/>
      <c r="V1013" s="231"/>
      <c r="W1013" s="231"/>
      <c r="X1013" s="231" t="s">
        <v>2</v>
      </c>
      <c r="Y1013" s="231">
        <v>1</v>
      </c>
      <c r="Z1013" s="225">
        <v>15</v>
      </c>
      <c r="AA1013" s="225">
        <f t="shared" si="16"/>
        <v>15</v>
      </c>
      <c r="AB1013" s="231" t="s">
        <v>20</v>
      </c>
      <c r="AC1013" s="231" t="s">
        <v>845</v>
      </c>
    </row>
    <row r="1014" spans="1:29" ht="24" x14ac:dyDescent="0.25">
      <c r="A1014" s="231">
        <v>1011</v>
      </c>
      <c r="B1014" s="225" t="s">
        <v>5802</v>
      </c>
      <c r="C1014" s="224" t="s">
        <v>5803</v>
      </c>
      <c r="D1014" s="273"/>
      <c r="E1014" s="231"/>
      <c r="F1014" s="231"/>
      <c r="G1014" s="231"/>
      <c r="H1014" s="231"/>
      <c r="I1014" s="231"/>
      <c r="J1014" s="231"/>
      <c r="K1014" s="231"/>
      <c r="L1014" s="231"/>
      <c r="M1014" s="231"/>
      <c r="N1014" s="231"/>
      <c r="O1014" s="231"/>
      <c r="P1014" s="231"/>
      <c r="Q1014" s="231"/>
      <c r="R1014" s="231"/>
      <c r="S1014" s="231"/>
      <c r="T1014" s="231"/>
      <c r="U1014" s="231"/>
      <c r="V1014" s="231"/>
      <c r="W1014" s="231"/>
      <c r="X1014" s="231" t="s">
        <v>2</v>
      </c>
      <c r="Y1014" s="231">
        <v>1</v>
      </c>
      <c r="Z1014" s="225">
        <v>25</v>
      </c>
      <c r="AA1014" s="225">
        <f t="shared" si="16"/>
        <v>25</v>
      </c>
      <c r="AB1014" s="231" t="s">
        <v>20</v>
      </c>
      <c r="AC1014" s="231" t="s">
        <v>845</v>
      </c>
    </row>
    <row r="1015" spans="1:29" ht="36" x14ac:dyDescent="0.25">
      <c r="A1015" s="231">
        <v>1012</v>
      </c>
      <c r="B1015" s="225" t="s">
        <v>5804</v>
      </c>
      <c r="C1015" s="224" t="s">
        <v>5805</v>
      </c>
      <c r="D1015" s="273"/>
      <c r="E1015" s="231"/>
      <c r="F1015" s="231"/>
      <c r="G1015" s="231"/>
      <c r="H1015" s="231"/>
      <c r="I1015" s="231"/>
      <c r="J1015" s="231"/>
      <c r="K1015" s="231"/>
      <c r="L1015" s="231"/>
      <c r="M1015" s="231"/>
      <c r="N1015" s="231"/>
      <c r="O1015" s="231"/>
      <c r="P1015" s="231"/>
      <c r="Q1015" s="231"/>
      <c r="R1015" s="231"/>
      <c r="S1015" s="231"/>
      <c r="T1015" s="231"/>
      <c r="U1015" s="231"/>
      <c r="V1015" s="231"/>
      <c r="W1015" s="231"/>
      <c r="X1015" s="231" t="s">
        <v>2</v>
      </c>
      <c r="Y1015" s="231">
        <v>1</v>
      </c>
      <c r="Z1015" s="225">
        <v>20</v>
      </c>
      <c r="AA1015" s="225">
        <f t="shared" si="16"/>
        <v>20</v>
      </c>
      <c r="AB1015" s="231" t="s">
        <v>20</v>
      </c>
      <c r="AC1015" s="231" t="s">
        <v>845</v>
      </c>
    </row>
    <row r="1016" spans="1:29" ht="36" x14ac:dyDescent="0.25">
      <c r="A1016" s="231">
        <v>1013</v>
      </c>
      <c r="B1016" s="225" t="s">
        <v>5806</v>
      </c>
      <c r="C1016" s="224" t="s">
        <v>5807</v>
      </c>
      <c r="D1016" s="273"/>
      <c r="E1016" s="231"/>
      <c r="F1016" s="231"/>
      <c r="G1016" s="231"/>
      <c r="H1016" s="231"/>
      <c r="I1016" s="231"/>
      <c r="J1016" s="231"/>
      <c r="K1016" s="231"/>
      <c r="L1016" s="231"/>
      <c r="M1016" s="231"/>
      <c r="N1016" s="231"/>
      <c r="O1016" s="231"/>
      <c r="P1016" s="231"/>
      <c r="Q1016" s="231"/>
      <c r="R1016" s="231"/>
      <c r="S1016" s="231"/>
      <c r="T1016" s="231"/>
      <c r="U1016" s="231"/>
      <c r="V1016" s="231"/>
      <c r="W1016" s="231"/>
      <c r="X1016" s="231" t="s">
        <v>2</v>
      </c>
      <c r="Y1016" s="231">
        <v>1</v>
      </c>
      <c r="Z1016" s="225">
        <v>20</v>
      </c>
      <c r="AA1016" s="225">
        <f t="shared" si="16"/>
        <v>20</v>
      </c>
      <c r="AB1016" s="231" t="s">
        <v>20</v>
      </c>
      <c r="AC1016" s="231" t="s">
        <v>845</v>
      </c>
    </row>
    <row r="1017" spans="1:29" ht="36" x14ac:dyDescent="0.25">
      <c r="A1017" s="231">
        <v>1014</v>
      </c>
      <c r="B1017" s="225" t="s">
        <v>5808</v>
      </c>
      <c r="C1017" s="224" t="s">
        <v>5809</v>
      </c>
      <c r="D1017" s="273"/>
      <c r="E1017" s="231"/>
      <c r="F1017" s="231"/>
      <c r="G1017" s="231"/>
      <c r="H1017" s="231"/>
      <c r="I1017" s="231"/>
      <c r="J1017" s="231"/>
      <c r="K1017" s="231"/>
      <c r="L1017" s="231"/>
      <c r="M1017" s="231"/>
      <c r="N1017" s="231"/>
      <c r="O1017" s="231"/>
      <c r="P1017" s="231"/>
      <c r="Q1017" s="231"/>
      <c r="R1017" s="231"/>
      <c r="S1017" s="231"/>
      <c r="T1017" s="231"/>
      <c r="U1017" s="231"/>
      <c r="V1017" s="231"/>
      <c r="W1017" s="231"/>
      <c r="X1017" s="231" t="s">
        <v>2</v>
      </c>
      <c r="Y1017" s="231">
        <v>1</v>
      </c>
      <c r="Z1017" s="225">
        <v>15</v>
      </c>
      <c r="AA1017" s="225">
        <f t="shared" si="16"/>
        <v>15</v>
      </c>
      <c r="AB1017" s="231" t="s">
        <v>20</v>
      </c>
      <c r="AC1017" s="231" t="s">
        <v>845</v>
      </c>
    </row>
    <row r="1018" spans="1:29" ht="24" x14ac:dyDescent="0.25">
      <c r="A1018" s="231">
        <v>1015</v>
      </c>
      <c r="B1018" s="225" t="s">
        <v>5810</v>
      </c>
      <c r="C1018" s="224" t="s">
        <v>5811</v>
      </c>
      <c r="D1018" s="273"/>
      <c r="E1018" s="231"/>
      <c r="F1018" s="231"/>
      <c r="G1018" s="231"/>
      <c r="H1018" s="231"/>
      <c r="I1018" s="231"/>
      <c r="J1018" s="231"/>
      <c r="K1018" s="231"/>
      <c r="L1018" s="231"/>
      <c r="M1018" s="231"/>
      <c r="N1018" s="231"/>
      <c r="O1018" s="231"/>
      <c r="P1018" s="231"/>
      <c r="Q1018" s="231"/>
      <c r="R1018" s="231"/>
      <c r="S1018" s="231"/>
      <c r="T1018" s="231"/>
      <c r="U1018" s="231"/>
      <c r="V1018" s="231"/>
      <c r="W1018" s="231"/>
      <c r="X1018" s="231" t="s">
        <v>2</v>
      </c>
      <c r="Y1018" s="231">
        <v>1</v>
      </c>
      <c r="Z1018" s="225">
        <v>25</v>
      </c>
      <c r="AA1018" s="225">
        <f t="shared" si="16"/>
        <v>25</v>
      </c>
      <c r="AB1018" s="231" t="s">
        <v>20</v>
      </c>
      <c r="AC1018" s="231" t="s">
        <v>845</v>
      </c>
    </row>
    <row r="1019" spans="1:29" ht="36" x14ac:dyDescent="0.25">
      <c r="A1019" s="231">
        <v>1016</v>
      </c>
      <c r="B1019" s="225" t="s">
        <v>5812</v>
      </c>
      <c r="C1019" s="224" t="s">
        <v>5813</v>
      </c>
      <c r="D1019" s="273"/>
      <c r="E1019" s="231"/>
      <c r="F1019" s="231"/>
      <c r="G1019" s="231"/>
      <c r="H1019" s="231"/>
      <c r="I1019" s="231"/>
      <c r="J1019" s="231"/>
      <c r="K1019" s="231"/>
      <c r="L1019" s="231"/>
      <c r="M1019" s="231"/>
      <c r="N1019" s="231"/>
      <c r="O1019" s="231"/>
      <c r="P1019" s="231"/>
      <c r="Q1019" s="231"/>
      <c r="R1019" s="231"/>
      <c r="S1019" s="231"/>
      <c r="T1019" s="231"/>
      <c r="U1019" s="231"/>
      <c r="V1019" s="231"/>
      <c r="W1019" s="231"/>
      <c r="X1019" s="231" t="s">
        <v>2</v>
      </c>
      <c r="Y1019" s="231">
        <v>1</v>
      </c>
      <c r="Z1019" s="225">
        <v>20</v>
      </c>
      <c r="AA1019" s="225">
        <f t="shared" si="16"/>
        <v>20</v>
      </c>
      <c r="AB1019" s="231" t="s">
        <v>20</v>
      </c>
      <c r="AC1019" s="231" t="s">
        <v>845</v>
      </c>
    </row>
    <row r="1020" spans="1:29" ht="36" x14ac:dyDescent="0.25">
      <c r="A1020" s="231">
        <v>1017</v>
      </c>
      <c r="B1020" s="225" t="s">
        <v>5814</v>
      </c>
      <c r="C1020" s="224" t="s">
        <v>5815</v>
      </c>
      <c r="D1020" s="273"/>
      <c r="E1020" s="231"/>
      <c r="F1020" s="231"/>
      <c r="G1020" s="231"/>
      <c r="H1020" s="231"/>
      <c r="I1020" s="231"/>
      <c r="J1020" s="231"/>
      <c r="K1020" s="231"/>
      <c r="L1020" s="231"/>
      <c r="M1020" s="231"/>
      <c r="N1020" s="231"/>
      <c r="O1020" s="231"/>
      <c r="P1020" s="231"/>
      <c r="Q1020" s="231"/>
      <c r="R1020" s="231"/>
      <c r="S1020" s="231"/>
      <c r="T1020" s="231"/>
      <c r="U1020" s="231"/>
      <c r="V1020" s="231"/>
      <c r="W1020" s="231"/>
      <c r="X1020" s="231" t="s">
        <v>2</v>
      </c>
      <c r="Y1020" s="231">
        <v>1</v>
      </c>
      <c r="Z1020" s="225">
        <v>15</v>
      </c>
      <c r="AA1020" s="225">
        <f t="shared" si="16"/>
        <v>15</v>
      </c>
      <c r="AB1020" s="231" t="s">
        <v>20</v>
      </c>
      <c r="AC1020" s="231" t="s">
        <v>845</v>
      </c>
    </row>
    <row r="1021" spans="1:29" ht="48" x14ac:dyDescent="0.25">
      <c r="A1021" s="231">
        <v>1018</v>
      </c>
      <c r="B1021" s="225" t="s">
        <v>5816</v>
      </c>
      <c r="C1021" s="224" t="s">
        <v>5817</v>
      </c>
      <c r="D1021" s="273"/>
      <c r="E1021" s="231"/>
      <c r="F1021" s="231"/>
      <c r="G1021" s="231"/>
      <c r="H1021" s="231"/>
      <c r="I1021" s="231"/>
      <c r="J1021" s="231"/>
      <c r="K1021" s="231"/>
      <c r="L1021" s="231"/>
      <c r="M1021" s="231"/>
      <c r="N1021" s="231"/>
      <c r="O1021" s="231"/>
      <c r="P1021" s="231"/>
      <c r="Q1021" s="231"/>
      <c r="R1021" s="231"/>
      <c r="S1021" s="231"/>
      <c r="T1021" s="231"/>
      <c r="U1021" s="231"/>
      <c r="V1021" s="231"/>
      <c r="W1021" s="231"/>
      <c r="X1021" s="231" t="s">
        <v>2</v>
      </c>
      <c r="Y1021" s="231">
        <v>1</v>
      </c>
      <c r="Z1021" s="225">
        <v>15</v>
      </c>
      <c r="AA1021" s="225">
        <f t="shared" si="16"/>
        <v>15</v>
      </c>
      <c r="AB1021" s="231" t="s">
        <v>20</v>
      </c>
      <c r="AC1021" s="231" t="s">
        <v>845</v>
      </c>
    </row>
    <row r="1022" spans="1:29" ht="36" x14ac:dyDescent="0.25">
      <c r="A1022" s="231">
        <v>1019</v>
      </c>
      <c r="B1022" s="225" t="s">
        <v>5818</v>
      </c>
      <c r="C1022" s="224" t="s">
        <v>5819</v>
      </c>
      <c r="D1022" s="273"/>
      <c r="E1022" s="231"/>
      <c r="F1022" s="231"/>
      <c r="G1022" s="231"/>
      <c r="H1022" s="231"/>
      <c r="I1022" s="231"/>
      <c r="J1022" s="231"/>
      <c r="K1022" s="231"/>
      <c r="L1022" s="231"/>
      <c r="M1022" s="231"/>
      <c r="N1022" s="231"/>
      <c r="O1022" s="231"/>
      <c r="P1022" s="231"/>
      <c r="Q1022" s="231"/>
      <c r="R1022" s="231"/>
      <c r="S1022" s="231"/>
      <c r="T1022" s="231"/>
      <c r="U1022" s="231"/>
      <c r="V1022" s="231"/>
      <c r="W1022" s="231"/>
      <c r="X1022" s="231" t="s">
        <v>2</v>
      </c>
      <c r="Y1022" s="231">
        <v>1</v>
      </c>
      <c r="Z1022" s="225">
        <v>15</v>
      </c>
      <c r="AA1022" s="225">
        <f t="shared" si="16"/>
        <v>15</v>
      </c>
      <c r="AB1022" s="231" t="s">
        <v>20</v>
      </c>
      <c r="AC1022" s="231" t="s">
        <v>845</v>
      </c>
    </row>
    <row r="1023" spans="1:29" ht="24" x14ac:dyDescent="0.25">
      <c r="A1023" s="231">
        <v>1020</v>
      </c>
      <c r="B1023" s="225" t="s">
        <v>5820</v>
      </c>
      <c r="C1023" s="224" t="s">
        <v>5821</v>
      </c>
      <c r="D1023" s="273"/>
      <c r="E1023" s="231"/>
      <c r="F1023" s="231"/>
      <c r="G1023" s="231"/>
      <c r="H1023" s="231"/>
      <c r="I1023" s="231"/>
      <c r="J1023" s="231"/>
      <c r="K1023" s="231"/>
      <c r="L1023" s="231"/>
      <c r="M1023" s="231"/>
      <c r="N1023" s="231"/>
      <c r="O1023" s="231"/>
      <c r="P1023" s="231"/>
      <c r="Q1023" s="231"/>
      <c r="R1023" s="231"/>
      <c r="S1023" s="231"/>
      <c r="T1023" s="231"/>
      <c r="U1023" s="231"/>
      <c r="V1023" s="231"/>
      <c r="W1023" s="231"/>
      <c r="X1023" s="231" t="s">
        <v>2</v>
      </c>
      <c r="Y1023" s="231">
        <v>1</v>
      </c>
      <c r="Z1023" s="225">
        <v>20</v>
      </c>
      <c r="AA1023" s="225">
        <f t="shared" si="16"/>
        <v>20</v>
      </c>
      <c r="AB1023" s="231" t="s">
        <v>20</v>
      </c>
      <c r="AC1023" s="231" t="s">
        <v>845</v>
      </c>
    </row>
    <row r="1024" spans="1:29" ht="24" x14ac:dyDescent="0.25">
      <c r="A1024" s="231">
        <v>1021</v>
      </c>
      <c r="B1024" s="225" t="s">
        <v>5822</v>
      </c>
      <c r="C1024" s="224" t="s">
        <v>5823</v>
      </c>
      <c r="D1024" s="273"/>
      <c r="E1024" s="231"/>
      <c r="F1024" s="231"/>
      <c r="G1024" s="231"/>
      <c r="H1024" s="231"/>
      <c r="I1024" s="231"/>
      <c r="J1024" s="231"/>
      <c r="K1024" s="231"/>
      <c r="L1024" s="231"/>
      <c r="M1024" s="231"/>
      <c r="N1024" s="231"/>
      <c r="O1024" s="231"/>
      <c r="P1024" s="231"/>
      <c r="Q1024" s="231"/>
      <c r="R1024" s="231"/>
      <c r="S1024" s="231"/>
      <c r="T1024" s="231"/>
      <c r="U1024" s="231"/>
      <c r="V1024" s="231"/>
      <c r="W1024" s="231"/>
      <c r="X1024" s="231" t="s">
        <v>2</v>
      </c>
      <c r="Y1024" s="231">
        <v>1</v>
      </c>
      <c r="Z1024" s="225">
        <v>15</v>
      </c>
      <c r="AA1024" s="225">
        <f t="shared" si="16"/>
        <v>15</v>
      </c>
      <c r="AB1024" s="231" t="s">
        <v>20</v>
      </c>
      <c r="AC1024" s="231" t="s">
        <v>845</v>
      </c>
    </row>
    <row r="1025" spans="1:29" ht="24" x14ac:dyDescent="0.25">
      <c r="A1025" s="231">
        <v>1022</v>
      </c>
      <c r="B1025" s="225" t="s">
        <v>5824</v>
      </c>
      <c r="C1025" s="224" t="s">
        <v>5825</v>
      </c>
      <c r="D1025" s="273"/>
      <c r="E1025" s="231"/>
      <c r="F1025" s="231"/>
      <c r="G1025" s="231"/>
      <c r="H1025" s="231"/>
      <c r="I1025" s="231"/>
      <c r="J1025" s="231"/>
      <c r="K1025" s="231"/>
      <c r="L1025" s="231"/>
      <c r="M1025" s="231"/>
      <c r="N1025" s="231"/>
      <c r="O1025" s="231"/>
      <c r="P1025" s="231"/>
      <c r="Q1025" s="231"/>
      <c r="R1025" s="231"/>
      <c r="S1025" s="231"/>
      <c r="T1025" s="231"/>
      <c r="U1025" s="231"/>
      <c r="V1025" s="231"/>
      <c r="W1025" s="231"/>
      <c r="X1025" s="231" t="s">
        <v>2</v>
      </c>
      <c r="Y1025" s="231">
        <v>1</v>
      </c>
      <c r="Z1025" s="225">
        <v>25</v>
      </c>
      <c r="AA1025" s="225">
        <f t="shared" si="16"/>
        <v>25</v>
      </c>
      <c r="AB1025" s="231" t="s">
        <v>20</v>
      </c>
      <c r="AC1025" s="231" t="s">
        <v>845</v>
      </c>
    </row>
    <row r="1026" spans="1:29" ht="48" x14ac:dyDescent="0.25">
      <c r="A1026" s="231">
        <v>1023</v>
      </c>
      <c r="B1026" s="225" t="s">
        <v>5826</v>
      </c>
      <c r="C1026" s="224" t="s">
        <v>5827</v>
      </c>
      <c r="D1026" s="273"/>
      <c r="E1026" s="231"/>
      <c r="F1026" s="231"/>
      <c r="G1026" s="231"/>
      <c r="H1026" s="231"/>
      <c r="I1026" s="231"/>
      <c r="J1026" s="231"/>
      <c r="K1026" s="231"/>
      <c r="L1026" s="231"/>
      <c r="M1026" s="231"/>
      <c r="N1026" s="231"/>
      <c r="O1026" s="231"/>
      <c r="P1026" s="231"/>
      <c r="Q1026" s="231"/>
      <c r="R1026" s="231"/>
      <c r="S1026" s="231"/>
      <c r="T1026" s="231"/>
      <c r="U1026" s="231"/>
      <c r="V1026" s="231"/>
      <c r="W1026" s="231"/>
      <c r="X1026" s="231" t="s">
        <v>2</v>
      </c>
      <c r="Y1026" s="231">
        <v>1</v>
      </c>
      <c r="Z1026" s="225">
        <v>15</v>
      </c>
      <c r="AA1026" s="225">
        <f t="shared" si="16"/>
        <v>15</v>
      </c>
      <c r="AB1026" s="231" t="s">
        <v>20</v>
      </c>
      <c r="AC1026" s="231" t="s">
        <v>845</v>
      </c>
    </row>
    <row r="1027" spans="1:29" ht="24" x14ac:dyDescent="0.25">
      <c r="A1027" s="231">
        <v>1024</v>
      </c>
      <c r="B1027" s="225" t="s">
        <v>5828</v>
      </c>
      <c r="C1027" s="224" t="s">
        <v>5829</v>
      </c>
      <c r="D1027" s="273"/>
      <c r="E1027" s="231"/>
      <c r="F1027" s="231"/>
      <c r="G1027" s="231"/>
      <c r="H1027" s="231"/>
      <c r="I1027" s="231"/>
      <c r="J1027" s="231"/>
      <c r="K1027" s="231"/>
      <c r="L1027" s="231"/>
      <c r="M1027" s="231"/>
      <c r="N1027" s="231"/>
      <c r="O1027" s="231"/>
      <c r="P1027" s="231"/>
      <c r="Q1027" s="231"/>
      <c r="R1027" s="231"/>
      <c r="S1027" s="231"/>
      <c r="T1027" s="231"/>
      <c r="U1027" s="231"/>
      <c r="V1027" s="231"/>
      <c r="W1027" s="231"/>
      <c r="X1027" s="231" t="s">
        <v>2</v>
      </c>
      <c r="Y1027" s="231">
        <v>1</v>
      </c>
      <c r="Z1027" s="225">
        <v>15</v>
      </c>
      <c r="AA1027" s="225">
        <f t="shared" si="16"/>
        <v>15</v>
      </c>
      <c r="AB1027" s="231" t="s">
        <v>20</v>
      </c>
      <c r="AC1027" s="231" t="s">
        <v>845</v>
      </c>
    </row>
    <row r="1028" spans="1:29" ht="24" x14ac:dyDescent="0.25">
      <c r="A1028" s="231">
        <v>1025</v>
      </c>
      <c r="B1028" s="225" t="s">
        <v>5830</v>
      </c>
      <c r="C1028" s="224" t="s">
        <v>5831</v>
      </c>
      <c r="D1028" s="273"/>
      <c r="E1028" s="231"/>
      <c r="F1028" s="231"/>
      <c r="G1028" s="231"/>
      <c r="H1028" s="231"/>
      <c r="I1028" s="231"/>
      <c r="J1028" s="231"/>
      <c r="K1028" s="231"/>
      <c r="L1028" s="231"/>
      <c r="M1028" s="231"/>
      <c r="N1028" s="231"/>
      <c r="O1028" s="231"/>
      <c r="P1028" s="231"/>
      <c r="Q1028" s="231"/>
      <c r="R1028" s="231"/>
      <c r="S1028" s="231"/>
      <c r="T1028" s="231"/>
      <c r="U1028" s="231"/>
      <c r="V1028" s="231"/>
      <c r="W1028" s="231"/>
      <c r="X1028" s="231" t="s">
        <v>2</v>
      </c>
      <c r="Y1028" s="231">
        <v>1</v>
      </c>
      <c r="Z1028" s="225">
        <v>15</v>
      </c>
      <c r="AA1028" s="225">
        <f t="shared" si="16"/>
        <v>15</v>
      </c>
      <c r="AB1028" s="231" t="s">
        <v>20</v>
      </c>
      <c r="AC1028" s="231" t="s">
        <v>845</v>
      </c>
    </row>
    <row r="1029" spans="1:29" ht="24" x14ac:dyDescent="0.25">
      <c r="A1029" s="231">
        <v>1026</v>
      </c>
      <c r="B1029" s="225" t="s">
        <v>5832</v>
      </c>
      <c r="C1029" s="224" t="s">
        <v>5833</v>
      </c>
      <c r="D1029" s="273"/>
      <c r="E1029" s="231"/>
      <c r="F1029" s="231"/>
      <c r="G1029" s="231"/>
      <c r="H1029" s="231"/>
      <c r="I1029" s="231"/>
      <c r="J1029" s="231"/>
      <c r="K1029" s="231"/>
      <c r="L1029" s="231"/>
      <c r="M1029" s="231"/>
      <c r="N1029" s="231"/>
      <c r="O1029" s="231"/>
      <c r="P1029" s="231"/>
      <c r="Q1029" s="231"/>
      <c r="R1029" s="231"/>
      <c r="S1029" s="231"/>
      <c r="T1029" s="231"/>
      <c r="U1029" s="231"/>
      <c r="V1029" s="231"/>
      <c r="W1029" s="231"/>
      <c r="X1029" s="231" t="s">
        <v>2</v>
      </c>
      <c r="Y1029" s="231">
        <v>1</v>
      </c>
      <c r="Z1029" s="225">
        <v>15</v>
      </c>
      <c r="AA1029" s="225">
        <f t="shared" si="16"/>
        <v>15</v>
      </c>
      <c r="AB1029" s="231" t="s">
        <v>20</v>
      </c>
      <c r="AC1029" s="231" t="s">
        <v>845</v>
      </c>
    </row>
    <row r="1030" spans="1:29" ht="36" x14ac:dyDescent="0.25">
      <c r="A1030" s="231">
        <v>1027</v>
      </c>
      <c r="B1030" s="225" t="s">
        <v>5834</v>
      </c>
      <c r="C1030" s="224" t="s">
        <v>5835</v>
      </c>
      <c r="D1030" s="273"/>
      <c r="E1030" s="231"/>
      <c r="F1030" s="231"/>
      <c r="G1030" s="231"/>
      <c r="H1030" s="231"/>
      <c r="I1030" s="231"/>
      <c r="J1030" s="231"/>
      <c r="K1030" s="231"/>
      <c r="L1030" s="231"/>
      <c r="M1030" s="231"/>
      <c r="N1030" s="231"/>
      <c r="O1030" s="231"/>
      <c r="P1030" s="231"/>
      <c r="Q1030" s="231"/>
      <c r="R1030" s="231"/>
      <c r="S1030" s="231"/>
      <c r="T1030" s="231"/>
      <c r="U1030" s="231"/>
      <c r="V1030" s="231"/>
      <c r="W1030" s="231"/>
      <c r="X1030" s="231" t="s">
        <v>2</v>
      </c>
      <c r="Y1030" s="231">
        <v>1</v>
      </c>
      <c r="Z1030" s="225">
        <v>15</v>
      </c>
      <c r="AA1030" s="225">
        <f t="shared" si="16"/>
        <v>15</v>
      </c>
      <c r="AB1030" s="231" t="s">
        <v>20</v>
      </c>
      <c r="AC1030" s="231" t="s">
        <v>845</v>
      </c>
    </row>
    <row r="1031" spans="1:29" ht="24" x14ac:dyDescent="0.25">
      <c r="A1031" s="231">
        <v>1028</v>
      </c>
      <c r="B1031" s="225" t="s">
        <v>5836</v>
      </c>
      <c r="C1031" s="224" t="s">
        <v>5837</v>
      </c>
      <c r="D1031" s="273"/>
      <c r="E1031" s="231"/>
      <c r="F1031" s="231"/>
      <c r="G1031" s="231"/>
      <c r="H1031" s="231"/>
      <c r="I1031" s="231"/>
      <c r="J1031" s="231"/>
      <c r="K1031" s="231"/>
      <c r="L1031" s="231"/>
      <c r="M1031" s="231"/>
      <c r="N1031" s="231"/>
      <c r="O1031" s="231"/>
      <c r="P1031" s="231"/>
      <c r="Q1031" s="231"/>
      <c r="R1031" s="231"/>
      <c r="S1031" s="231"/>
      <c r="T1031" s="231"/>
      <c r="U1031" s="231"/>
      <c r="V1031" s="231"/>
      <c r="W1031" s="231"/>
      <c r="X1031" s="231" t="s">
        <v>2</v>
      </c>
      <c r="Y1031" s="231">
        <v>1</v>
      </c>
      <c r="Z1031" s="225">
        <v>15</v>
      </c>
      <c r="AA1031" s="225">
        <f t="shared" si="16"/>
        <v>15</v>
      </c>
      <c r="AB1031" s="231" t="s">
        <v>20</v>
      </c>
      <c r="AC1031" s="231" t="s">
        <v>845</v>
      </c>
    </row>
    <row r="1032" spans="1:29" ht="36" x14ac:dyDescent="0.25">
      <c r="A1032" s="231">
        <v>1029</v>
      </c>
      <c r="B1032" s="225" t="s">
        <v>5838</v>
      </c>
      <c r="C1032" s="224" t="s">
        <v>5839</v>
      </c>
      <c r="D1032" s="273"/>
      <c r="E1032" s="231"/>
      <c r="F1032" s="231"/>
      <c r="G1032" s="231"/>
      <c r="H1032" s="231"/>
      <c r="I1032" s="231"/>
      <c r="J1032" s="231"/>
      <c r="K1032" s="231"/>
      <c r="L1032" s="231"/>
      <c r="M1032" s="231"/>
      <c r="N1032" s="231"/>
      <c r="O1032" s="231"/>
      <c r="P1032" s="231"/>
      <c r="Q1032" s="231"/>
      <c r="R1032" s="231"/>
      <c r="S1032" s="231"/>
      <c r="T1032" s="231"/>
      <c r="U1032" s="231"/>
      <c r="V1032" s="231"/>
      <c r="W1032" s="231"/>
      <c r="X1032" s="231" t="s">
        <v>2</v>
      </c>
      <c r="Y1032" s="231">
        <v>1</v>
      </c>
      <c r="Z1032" s="225">
        <v>20</v>
      </c>
      <c r="AA1032" s="225">
        <f t="shared" si="16"/>
        <v>20</v>
      </c>
      <c r="AB1032" s="231" t="s">
        <v>20</v>
      </c>
      <c r="AC1032" s="231" t="s">
        <v>845</v>
      </c>
    </row>
    <row r="1033" spans="1:29" ht="24" x14ac:dyDescent="0.25">
      <c r="A1033" s="231">
        <v>1030</v>
      </c>
      <c r="B1033" s="225" t="s">
        <v>5840</v>
      </c>
      <c r="C1033" s="224" t="s">
        <v>5841</v>
      </c>
      <c r="D1033" s="273"/>
      <c r="E1033" s="231"/>
      <c r="F1033" s="231"/>
      <c r="G1033" s="231"/>
      <c r="H1033" s="231"/>
      <c r="I1033" s="231"/>
      <c r="J1033" s="231"/>
      <c r="K1033" s="231"/>
      <c r="L1033" s="231"/>
      <c r="M1033" s="231"/>
      <c r="N1033" s="231"/>
      <c r="O1033" s="231"/>
      <c r="P1033" s="231"/>
      <c r="Q1033" s="231"/>
      <c r="R1033" s="231"/>
      <c r="S1033" s="231"/>
      <c r="T1033" s="231"/>
      <c r="U1033" s="231"/>
      <c r="V1033" s="231"/>
      <c r="W1033" s="231"/>
      <c r="X1033" s="231" t="s">
        <v>2</v>
      </c>
      <c r="Y1033" s="231">
        <v>1</v>
      </c>
      <c r="Z1033" s="225">
        <v>25</v>
      </c>
      <c r="AA1033" s="225">
        <f t="shared" si="16"/>
        <v>25</v>
      </c>
      <c r="AB1033" s="231" t="s">
        <v>20</v>
      </c>
      <c r="AC1033" s="231" t="s">
        <v>845</v>
      </c>
    </row>
    <row r="1034" spans="1:29" ht="24" x14ac:dyDescent="0.25">
      <c r="A1034" s="231">
        <v>1031</v>
      </c>
      <c r="B1034" s="225" t="s">
        <v>5842</v>
      </c>
      <c r="C1034" s="224" t="s">
        <v>5843</v>
      </c>
      <c r="D1034" s="273"/>
      <c r="E1034" s="231"/>
      <c r="F1034" s="231"/>
      <c r="G1034" s="231"/>
      <c r="H1034" s="231"/>
      <c r="I1034" s="231"/>
      <c r="J1034" s="231"/>
      <c r="K1034" s="231"/>
      <c r="L1034" s="231"/>
      <c r="M1034" s="231"/>
      <c r="N1034" s="231"/>
      <c r="O1034" s="231"/>
      <c r="P1034" s="231"/>
      <c r="Q1034" s="231"/>
      <c r="R1034" s="231"/>
      <c r="S1034" s="231"/>
      <c r="T1034" s="231"/>
      <c r="U1034" s="231"/>
      <c r="V1034" s="231"/>
      <c r="W1034" s="231"/>
      <c r="X1034" s="231" t="s">
        <v>2</v>
      </c>
      <c r="Y1034" s="231">
        <v>1</v>
      </c>
      <c r="Z1034" s="225">
        <v>15</v>
      </c>
      <c r="AA1034" s="225">
        <f t="shared" si="16"/>
        <v>15</v>
      </c>
      <c r="AB1034" s="231" t="s">
        <v>20</v>
      </c>
      <c r="AC1034" s="231" t="s">
        <v>845</v>
      </c>
    </row>
    <row r="1035" spans="1:29" ht="36" x14ac:dyDescent="0.25">
      <c r="A1035" s="231">
        <v>1032</v>
      </c>
      <c r="B1035" s="225" t="s">
        <v>5844</v>
      </c>
      <c r="C1035" s="224" t="s">
        <v>5845</v>
      </c>
      <c r="D1035" s="273"/>
      <c r="E1035" s="231"/>
      <c r="F1035" s="231"/>
      <c r="G1035" s="231"/>
      <c r="H1035" s="231"/>
      <c r="I1035" s="231"/>
      <c r="J1035" s="231"/>
      <c r="K1035" s="231"/>
      <c r="L1035" s="231"/>
      <c r="M1035" s="231"/>
      <c r="N1035" s="231"/>
      <c r="O1035" s="231"/>
      <c r="P1035" s="231"/>
      <c r="Q1035" s="231"/>
      <c r="R1035" s="231"/>
      <c r="S1035" s="231"/>
      <c r="T1035" s="231"/>
      <c r="U1035" s="231"/>
      <c r="V1035" s="231"/>
      <c r="W1035" s="231"/>
      <c r="X1035" s="231" t="s">
        <v>2</v>
      </c>
      <c r="Y1035" s="231">
        <v>1</v>
      </c>
      <c r="Z1035" s="225">
        <v>20</v>
      </c>
      <c r="AA1035" s="225">
        <f t="shared" si="16"/>
        <v>20</v>
      </c>
      <c r="AB1035" s="231" t="s">
        <v>20</v>
      </c>
      <c r="AC1035" s="231" t="s">
        <v>845</v>
      </c>
    </row>
    <row r="1036" spans="1:29" ht="36" x14ac:dyDescent="0.25">
      <c r="A1036" s="231">
        <v>1033</v>
      </c>
      <c r="B1036" s="225" t="s">
        <v>5846</v>
      </c>
      <c r="C1036" s="224" t="s">
        <v>5847</v>
      </c>
      <c r="D1036" s="273"/>
      <c r="E1036" s="231"/>
      <c r="F1036" s="231"/>
      <c r="G1036" s="231"/>
      <c r="H1036" s="231"/>
      <c r="I1036" s="231"/>
      <c r="J1036" s="231"/>
      <c r="K1036" s="231"/>
      <c r="L1036" s="231"/>
      <c r="M1036" s="231"/>
      <c r="N1036" s="231"/>
      <c r="O1036" s="231"/>
      <c r="P1036" s="231"/>
      <c r="Q1036" s="231"/>
      <c r="R1036" s="231"/>
      <c r="S1036" s="231"/>
      <c r="T1036" s="231"/>
      <c r="U1036" s="231"/>
      <c r="V1036" s="231"/>
      <c r="W1036" s="231"/>
      <c r="X1036" s="231" t="s">
        <v>2</v>
      </c>
      <c r="Y1036" s="231">
        <v>1</v>
      </c>
      <c r="Z1036" s="225">
        <v>25</v>
      </c>
      <c r="AA1036" s="225">
        <f t="shared" ref="AA1036:AA1099" si="17">Z1036*Y1036</f>
        <v>25</v>
      </c>
      <c r="AB1036" s="231" t="s">
        <v>20</v>
      </c>
      <c r="AC1036" s="231" t="s">
        <v>845</v>
      </c>
    </row>
    <row r="1037" spans="1:29" ht="36" x14ac:dyDescent="0.25">
      <c r="A1037" s="231">
        <v>1034</v>
      </c>
      <c r="B1037" s="225" t="s">
        <v>5848</v>
      </c>
      <c r="C1037" s="224" t="s">
        <v>5849</v>
      </c>
      <c r="D1037" s="273"/>
      <c r="E1037" s="231"/>
      <c r="F1037" s="231"/>
      <c r="G1037" s="231"/>
      <c r="H1037" s="231"/>
      <c r="I1037" s="231"/>
      <c r="J1037" s="231"/>
      <c r="K1037" s="231"/>
      <c r="L1037" s="231"/>
      <c r="M1037" s="231"/>
      <c r="N1037" s="231"/>
      <c r="O1037" s="231"/>
      <c r="P1037" s="231"/>
      <c r="Q1037" s="231"/>
      <c r="R1037" s="231"/>
      <c r="S1037" s="231"/>
      <c r="T1037" s="231"/>
      <c r="U1037" s="231"/>
      <c r="V1037" s="231"/>
      <c r="W1037" s="231"/>
      <c r="X1037" s="231" t="s">
        <v>2</v>
      </c>
      <c r="Y1037" s="231">
        <v>1</v>
      </c>
      <c r="Z1037" s="225">
        <v>15</v>
      </c>
      <c r="AA1037" s="225">
        <f t="shared" si="17"/>
        <v>15</v>
      </c>
      <c r="AB1037" s="231" t="s">
        <v>20</v>
      </c>
      <c r="AC1037" s="231" t="s">
        <v>845</v>
      </c>
    </row>
    <row r="1038" spans="1:29" ht="36" x14ac:dyDescent="0.25">
      <c r="A1038" s="231">
        <v>1035</v>
      </c>
      <c r="B1038" s="225" t="s">
        <v>5850</v>
      </c>
      <c r="C1038" s="224" t="s">
        <v>5851</v>
      </c>
      <c r="D1038" s="273"/>
      <c r="E1038" s="231"/>
      <c r="F1038" s="231"/>
      <c r="G1038" s="231"/>
      <c r="H1038" s="231"/>
      <c r="I1038" s="231"/>
      <c r="J1038" s="231"/>
      <c r="K1038" s="231"/>
      <c r="L1038" s="231"/>
      <c r="M1038" s="231"/>
      <c r="N1038" s="231"/>
      <c r="O1038" s="231"/>
      <c r="P1038" s="231"/>
      <c r="Q1038" s="231"/>
      <c r="R1038" s="231"/>
      <c r="S1038" s="231"/>
      <c r="T1038" s="231"/>
      <c r="U1038" s="231"/>
      <c r="V1038" s="231"/>
      <c r="W1038" s="231"/>
      <c r="X1038" s="231" t="s">
        <v>2</v>
      </c>
      <c r="Y1038" s="231">
        <v>1</v>
      </c>
      <c r="Z1038" s="225">
        <v>25</v>
      </c>
      <c r="AA1038" s="225">
        <f t="shared" si="17"/>
        <v>25</v>
      </c>
      <c r="AB1038" s="231" t="s">
        <v>20</v>
      </c>
      <c r="AC1038" s="231" t="s">
        <v>845</v>
      </c>
    </row>
    <row r="1039" spans="1:29" ht="24" x14ac:dyDescent="0.25">
      <c r="A1039" s="231">
        <v>1036</v>
      </c>
      <c r="B1039" s="225" t="s">
        <v>5852</v>
      </c>
      <c r="C1039" s="224" t="s">
        <v>5853</v>
      </c>
      <c r="D1039" s="231"/>
      <c r="E1039" s="231"/>
      <c r="F1039" s="231"/>
      <c r="G1039" s="231"/>
      <c r="H1039" s="231"/>
      <c r="I1039" s="231"/>
      <c r="J1039" s="231"/>
      <c r="K1039" s="231"/>
      <c r="L1039" s="231"/>
      <c r="M1039" s="231"/>
      <c r="N1039" s="231"/>
      <c r="O1039" s="231"/>
      <c r="P1039" s="231"/>
      <c r="Q1039" s="231"/>
      <c r="R1039" s="231"/>
      <c r="S1039" s="231"/>
      <c r="T1039" s="231"/>
      <c r="U1039" s="231"/>
      <c r="V1039" s="231"/>
      <c r="W1039" s="231"/>
      <c r="X1039" s="231" t="s">
        <v>2</v>
      </c>
      <c r="Y1039" s="231">
        <v>1</v>
      </c>
      <c r="Z1039" s="225">
        <v>25</v>
      </c>
      <c r="AA1039" s="225">
        <f t="shared" si="17"/>
        <v>25</v>
      </c>
      <c r="AB1039" s="231" t="s">
        <v>20</v>
      </c>
      <c r="AC1039" s="231" t="s">
        <v>845</v>
      </c>
    </row>
    <row r="1040" spans="1:29" ht="36" x14ac:dyDescent="0.25">
      <c r="A1040" s="231">
        <v>1037</v>
      </c>
      <c r="B1040" s="225" t="s">
        <v>5854</v>
      </c>
      <c r="C1040" s="224" t="s">
        <v>5855</v>
      </c>
      <c r="D1040" s="231"/>
      <c r="E1040" s="231"/>
      <c r="F1040" s="231"/>
      <c r="G1040" s="231"/>
      <c r="H1040" s="231"/>
      <c r="I1040" s="231"/>
      <c r="J1040" s="231"/>
      <c r="K1040" s="231"/>
      <c r="L1040" s="231"/>
      <c r="M1040" s="231"/>
      <c r="N1040" s="231"/>
      <c r="O1040" s="231"/>
      <c r="P1040" s="231"/>
      <c r="Q1040" s="231"/>
      <c r="R1040" s="231"/>
      <c r="S1040" s="231"/>
      <c r="T1040" s="231"/>
      <c r="U1040" s="231"/>
      <c r="V1040" s="231"/>
      <c r="W1040" s="231"/>
      <c r="X1040" s="231" t="s">
        <v>2</v>
      </c>
      <c r="Y1040" s="231">
        <v>1</v>
      </c>
      <c r="Z1040" s="225">
        <v>25</v>
      </c>
      <c r="AA1040" s="225">
        <f t="shared" si="17"/>
        <v>25</v>
      </c>
      <c r="AB1040" s="231" t="s">
        <v>20</v>
      </c>
      <c r="AC1040" s="231" t="s">
        <v>845</v>
      </c>
    </row>
    <row r="1041" spans="1:29" ht="24" x14ac:dyDescent="0.25">
      <c r="A1041" s="231">
        <v>1038</v>
      </c>
      <c r="B1041" s="225" t="s">
        <v>5856</v>
      </c>
      <c r="C1041" s="224" t="s">
        <v>5857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1"/>
      <c r="Q1041" s="231"/>
      <c r="R1041" s="231"/>
      <c r="S1041" s="231"/>
      <c r="T1041" s="231"/>
      <c r="U1041" s="231"/>
      <c r="V1041" s="231"/>
      <c r="W1041" s="231"/>
      <c r="X1041" s="231" t="s">
        <v>2</v>
      </c>
      <c r="Y1041" s="231">
        <v>1</v>
      </c>
      <c r="Z1041" s="225">
        <v>25</v>
      </c>
      <c r="AA1041" s="225">
        <f t="shared" si="17"/>
        <v>25</v>
      </c>
      <c r="AB1041" s="231" t="s">
        <v>20</v>
      </c>
      <c r="AC1041" s="231" t="s">
        <v>845</v>
      </c>
    </row>
    <row r="1042" spans="1:29" x14ac:dyDescent="0.25">
      <c r="A1042" s="231">
        <v>1039</v>
      </c>
      <c r="B1042" s="225" t="s">
        <v>5858</v>
      </c>
      <c r="C1042" s="224" t="s">
        <v>5859</v>
      </c>
      <c r="D1042" s="231"/>
      <c r="E1042" s="231"/>
      <c r="F1042" s="231"/>
      <c r="G1042" s="231"/>
      <c r="H1042" s="231"/>
      <c r="I1042" s="231"/>
      <c r="J1042" s="231"/>
      <c r="K1042" s="231"/>
      <c r="L1042" s="231"/>
      <c r="M1042" s="231"/>
      <c r="N1042" s="231"/>
      <c r="O1042" s="231"/>
      <c r="P1042" s="231"/>
      <c r="Q1042" s="231"/>
      <c r="R1042" s="231"/>
      <c r="S1042" s="231"/>
      <c r="T1042" s="231"/>
      <c r="U1042" s="231"/>
      <c r="V1042" s="231"/>
      <c r="W1042" s="231"/>
      <c r="X1042" s="231" t="s">
        <v>2</v>
      </c>
      <c r="Y1042" s="231">
        <v>1</v>
      </c>
      <c r="Z1042" s="225">
        <v>15</v>
      </c>
      <c r="AA1042" s="225">
        <f t="shared" si="17"/>
        <v>15</v>
      </c>
      <c r="AB1042" s="231" t="s">
        <v>20</v>
      </c>
      <c r="AC1042" s="231" t="s">
        <v>845</v>
      </c>
    </row>
    <row r="1043" spans="1:29" ht="48" x14ac:dyDescent="0.25">
      <c r="A1043" s="231">
        <v>1040</v>
      </c>
      <c r="B1043" s="225" t="s">
        <v>5860</v>
      </c>
      <c r="C1043" s="224" t="s">
        <v>5861</v>
      </c>
      <c r="D1043" s="231"/>
      <c r="E1043" s="231"/>
      <c r="F1043" s="231"/>
      <c r="G1043" s="231"/>
      <c r="H1043" s="231"/>
      <c r="I1043" s="231"/>
      <c r="J1043" s="231"/>
      <c r="K1043" s="231"/>
      <c r="L1043" s="231"/>
      <c r="M1043" s="231"/>
      <c r="N1043" s="231"/>
      <c r="O1043" s="231"/>
      <c r="P1043" s="231"/>
      <c r="Q1043" s="231"/>
      <c r="R1043" s="231"/>
      <c r="S1043" s="231"/>
      <c r="T1043" s="231"/>
      <c r="U1043" s="231"/>
      <c r="V1043" s="231"/>
      <c r="W1043" s="231"/>
      <c r="X1043" s="231" t="s">
        <v>2</v>
      </c>
      <c r="Y1043" s="231">
        <v>1</v>
      </c>
      <c r="Z1043" s="225">
        <v>25</v>
      </c>
      <c r="AA1043" s="225">
        <f t="shared" si="17"/>
        <v>25</v>
      </c>
      <c r="AB1043" s="231" t="s">
        <v>20</v>
      </c>
      <c r="AC1043" s="231" t="s">
        <v>845</v>
      </c>
    </row>
    <row r="1044" spans="1:29" ht="36" x14ac:dyDescent="0.25">
      <c r="A1044" s="231">
        <v>1041</v>
      </c>
      <c r="B1044" s="225" t="s">
        <v>5862</v>
      </c>
      <c r="C1044" s="224" t="s">
        <v>5863</v>
      </c>
      <c r="D1044" s="231"/>
      <c r="E1044" s="231"/>
      <c r="F1044" s="231"/>
      <c r="G1044" s="231"/>
      <c r="H1044" s="231"/>
      <c r="I1044" s="231"/>
      <c r="J1044" s="231"/>
      <c r="K1044" s="231"/>
      <c r="L1044" s="231"/>
      <c r="M1044" s="231"/>
      <c r="N1044" s="231"/>
      <c r="O1044" s="231"/>
      <c r="P1044" s="231"/>
      <c r="Q1044" s="231"/>
      <c r="R1044" s="231"/>
      <c r="S1044" s="231"/>
      <c r="T1044" s="231"/>
      <c r="U1044" s="231"/>
      <c r="V1044" s="231"/>
      <c r="W1044" s="231"/>
      <c r="X1044" s="231" t="s">
        <v>226</v>
      </c>
      <c r="Y1044" s="231">
        <v>1</v>
      </c>
      <c r="Z1044" s="273">
        <v>25</v>
      </c>
      <c r="AA1044" s="225">
        <f t="shared" si="17"/>
        <v>25</v>
      </c>
      <c r="AB1044" s="231" t="s">
        <v>20</v>
      </c>
      <c r="AC1044" s="231" t="s">
        <v>845</v>
      </c>
    </row>
    <row r="1045" spans="1:29" ht="36" x14ac:dyDescent="0.25">
      <c r="A1045" s="231">
        <v>1042</v>
      </c>
      <c r="B1045" s="225" t="s">
        <v>5864</v>
      </c>
      <c r="C1045" s="224" t="s">
        <v>5865</v>
      </c>
      <c r="D1045" s="231"/>
      <c r="E1045" s="231"/>
      <c r="F1045" s="231"/>
      <c r="G1045" s="231"/>
      <c r="H1045" s="231"/>
      <c r="I1045" s="231"/>
      <c r="J1045" s="231"/>
      <c r="K1045" s="231"/>
      <c r="L1045" s="231"/>
      <c r="M1045" s="231"/>
      <c r="N1045" s="231"/>
      <c r="O1045" s="231"/>
      <c r="P1045" s="231"/>
      <c r="Q1045" s="231"/>
      <c r="R1045" s="231"/>
      <c r="S1045" s="231"/>
      <c r="T1045" s="231"/>
      <c r="U1045" s="231"/>
      <c r="V1045" s="231"/>
      <c r="W1045" s="231"/>
      <c r="X1045" s="231" t="s">
        <v>2</v>
      </c>
      <c r="Y1045" s="231">
        <v>1</v>
      </c>
      <c r="Z1045" s="225">
        <v>25</v>
      </c>
      <c r="AA1045" s="225">
        <f t="shared" si="17"/>
        <v>25</v>
      </c>
      <c r="AB1045" s="231" t="s">
        <v>20</v>
      </c>
      <c r="AC1045" s="231" t="s">
        <v>845</v>
      </c>
    </row>
    <row r="1046" spans="1:29" ht="24" x14ac:dyDescent="0.25">
      <c r="A1046" s="231">
        <v>1043</v>
      </c>
      <c r="B1046" s="225" t="s">
        <v>5866</v>
      </c>
      <c r="C1046" s="224" t="s">
        <v>5867</v>
      </c>
      <c r="D1046" s="231"/>
      <c r="E1046" s="231"/>
      <c r="F1046" s="231"/>
      <c r="G1046" s="231"/>
      <c r="H1046" s="231"/>
      <c r="I1046" s="231"/>
      <c r="J1046" s="231"/>
      <c r="K1046" s="231"/>
      <c r="L1046" s="231"/>
      <c r="M1046" s="231"/>
      <c r="N1046" s="231"/>
      <c r="O1046" s="231"/>
      <c r="P1046" s="231"/>
      <c r="Q1046" s="231"/>
      <c r="R1046" s="231"/>
      <c r="S1046" s="231"/>
      <c r="T1046" s="231"/>
      <c r="U1046" s="231"/>
      <c r="V1046" s="231"/>
      <c r="W1046" s="231"/>
      <c r="X1046" s="231" t="s">
        <v>2</v>
      </c>
      <c r="Y1046" s="231">
        <v>1</v>
      </c>
      <c r="Z1046" s="225">
        <v>15</v>
      </c>
      <c r="AA1046" s="225">
        <f t="shared" si="17"/>
        <v>15</v>
      </c>
      <c r="AB1046" s="231" t="s">
        <v>20</v>
      </c>
      <c r="AC1046" s="231" t="s">
        <v>845</v>
      </c>
    </row>
    <row r="1047" spans="1:29" ht="24" x14ac:dyDescent="0.25">
      <c r="A1047" s="231">
        <v>1044</v>
      </c>
      <c r="B1047" s="225" t="s">
        <v>5868</v>
      </c>
      <c r="C1047" s="224" t="s">
        <v>5869</v>
      </c>
      <c r="D1047" s="231"/>
      <c r="E1047" s="231"/>
      <c r="F1047" s="231"/>
      <c r="G1047" s="231"/>
      <c r="H1047" s="231"/>
      <c r="I1047" s="231"/>
      <c r="J1047" s="231"/>
      <c r="K1047" s="231"/>
      <c r="L1047" s="231"/>
      <c r="M1047" s="231"/>
      <c r="N1047" s="231"/>
      <c r="O1047" s="231"/>
      <c r="P1047" s="231"/>
      <c r="Q1047" s="231"/>
      <c r="R1047" s="231"/>
      <c r="S1047" s="231"/>
      <c r="T1047" s="231"/>
      <c r="U1047" s="231"/>
      <c r="V1047" s="231"/>
      <c r="W1047" s="231"/>
      <c r="X1047" s="231" t="s">
        <v>2</v>
      </c>
      <c r="Y1047" s="231">
        <v>1</v>
      </c>
      <c r="Z1047" s="225">
        <v>25</v>
      </c>
      <c r="AA1047" s="225">
        <f t="shared" si="17"/>
        <v>25</v>
      </c>
      <c r="AB1047" s="231" t="s">
        <v>20</v>
      </c>
      <c r="AC1047" s="231" t="s">
        <v>845</v>
      </c>
    </row>
    <row r="1048" spans="1:29" ht="36" x14ac:dyDescent="0.25">
      <c r="A1048" s="231">
        <v>1045</v>
      </c>
      <c r="B1048" s="225" t="s">
        <v>5870</v>
      </c>
      <c r="C1048" s="224" t="s">
        <v>5871</v>
      </c>
      <c r="D1048" s="231"/>
      <c r="E1048" s="231"/>
      <c r="F1048" s="231"/>
      <c r="G1048" s="231"/>
      <c r="H1048" s="231"/>
      <c r="I1048" s="231"/>
      <c r="J1048" s="231"/>
      <c r="K1048" s="231"/>
      <c r="L1048" s="231"/>
      <c r="M1048" s="231"/>
      <c r="N1048" s="231"/>
      <c r="O1048" s="231"/>
      <c r="P1048" s="231"/>
      <c r="Q1048" s="231"/>
      <c r="R1048" s="231"/>
      <c r="S1048" s="231"/>
      <c r="T1048" s="231"/>
      <c r="U1048" s="231"/>
      <c r="V1048" s="231"/>
      <c r="W1048" s="231"/>
      <c r="X1048" s="231" t="s">
        <v>2</v>
      </c>
      <c r="Y1048" s="231">
        <v>1</v>
      </c>
      <c r="Z1048" s="225">
        <v>10</v>
      </c>
      <c r="AA1048" s="225">
        <f t="shared" si="17"/>
        <v>10</v>
      </c>
      <c r="AB1048" s="231" t="s">
        <v>20</v>
      </c>
      <c r="AC1048" s="231" t="s">
        <v>845</v>
      </c>
    </row>
    <row r="1049" spans="1:29" ht="24" x14ac:dyDescent="0.25">
      <c r="A1049" s="231">
        <v>1046</v>
      </c>
      <c r="B1049" s="225" t="s">
        <v>5872</v>
      </c>
      <c r="C1049" s="224" t="s">
        <v>5873</v>
      </c>
      <c r="D1049" s="231"/>
      <c r="E1049" s="231"/>
      <c r="F1049" s="231"/>
      <c r="G1049" s="231"/>
      <c r="H1049" s="231"/>
      <c r="I1049" s="231"/>
      <c r="J1049" s="231"/>
      <c r="K1049" s="231"/>
      <c r="L1049" s="231"/>
      <c r="M1049" s="231"/>
      <c r="N1049" s="231"/>
      <c r="O1049" s="231"/>
      <c r="P1049" s="231"/>
      <c r="Q1049" s="231"/>
      <c r="R1049" s="231"/>
      <c r="S1049" s="231"/>
      <c r="T1049" s="231"/>
      <c r="U1049" s="231"/>
      <c r="V1049" s="231"/>
      <c r="W1049" s="231"/>
      <c r="X1049" s="231" t="s">
        <v>226</v>
      </c>
      <c r="Y1049" s="231">
        <v>1</v>
      </c>
      <c r="Z1049" s="225">
        <v>15</v>
      </c>
      <c r="AA1049" s="225">
        <f t="shared" si="17"/>
        <v>15</v>
      </c>
      <c r="AB1049" s="231" t="s">
        <v>20</v>
      </c>
      <c r="AC1049" s="231" t="s">
        <v>845</v>
      </c>
    </row>
    <row r="1050" spans="1:29" ht="24" x14ac:dyDescent="0.25">
      <c r="A1050" s="231">
        <v>1047</v>
      </c>
      <c r="B1050" s="225" t="s">
        <v>5874</v>
      </c>
      <c r="C1050" s="224" t="s">
        <v>5875</v>
      </c>
      <c r="D1050" s="231"/>
      <c r="E1050" s="231"/>
      <c r="F1050" s="231"/>
      <c r="G1050" s="231"/>
      <c r="H1050" s="231"/>
      <c r="I1050" s="231"/>
      <c r="J1050" s="231"/>
      <c r="K1050" s="231"/>
      <c r="L1050" s="231"/>
      <c r="M1050" s="231"/>
      <c r="N1050" s="231"/>
      <c r="O1050" s="231"/>
      <c r="P1050" s="231"/>
      <c r="Q1050" s="231"/>
      <c r="R1050" s="231"/>
      <c r="S1050" s="231"/>
      <c r="T1050" s="231"/>
      <c r="U1050" s="231"/>
      <c r="V1050" s="231"/>
      <c r="W1050" s="231"/>
      <c r="X1050" s="231" t="s">
        <v>2</v>
      </c>
      <c r="Y1050" s="231">
        <v>1</v>
      </c>
      <c r="Z1050" s="225">
        <v>15</v>
      </c>
      <c r="AA1050" s="225">
        <f t="shared" si="17"/>
        <v>15</v>
      </c>
      <c r="AB1050" s="231" t="s">
        <v>20</v>
      </c>
      <c r="AC1050" s="231" t="s">
        <v>845</v>
      </c>
    </row>
    <row r="1051" spans="1:29" ht="36" x14ac:dyDescent="0.25">
      <c r="A1051" s="231">
        <v>1048</v>
      </c>
      <c r="B1051" s="225" t="s">
        <v>5876</v>
      </c>
      <c r="C1051" s="224" t="s">
        <v>5877</v>
      </c>
      <c r="D1051" s="231"/>
      <c r="E1051" s="231"/>
      <c r="F1051" s="231"/>
      <c r="G1051" s="231"/>
      <c r="H1051" s="231"/>
      <c r="I1051" s="231"/>
      <c r="J1051" s="231"/>
      <c r="K1051" s="231"/>
      <c r="L1051" s="231"/>
      <c r="M1051" s="231"/>
      <c r="N1051" s="231"/>
      <c r="O1051" s="231"/>
      <c r="P1051" s="231"/>
      <c r="Q1051" s="231"/>
      <c r="R1051" s="231"/>
      <c r="S1051" s="231"/>
      <c r="T1051" s="231"/>
      <c r="U1051" s="231"/>
      <c r="V1051" s="231"/>
      <c r="W1051" s="231"/>
      <c r="X1051" s="231" t="s">
        <v>2</v>
      </c>
      <c r="Y1051" s="231">
        <v>1</v>
      </c>
      <c r="Z1051" s="225">
        <v>20</v>
      </c>
      <c r="AA1051" s="225">
        <f t="shared" si="17"/>
        <v>20</v>
      </c>
      <c r="AB1051" s="231" t="s">
        <v>20</v>
      </c>
      <c r="AC1051" s="231" t="s">
        <v>845</v>
      </c>
    </row>
    <row r="1052" spans="1:29" ht="24" x14ac:dyDescent="0.25">
      <c r="A1052" s="231">
        <v>1049</v>
      </c>
      <c r="B1052" s="225" t="s">
        <v>5878</v>
      </c>
      <c r="C1052" s="224" t="s">
        <v>5879</v>
      </c>
      <c r="D1052" s="231"/>
      <c r="E1052" s="231"/>
      <c r="F1052" s="231"/>
      <c r="G1052" s="231"/>
      <c r="H1052" s="231"/>
      <c r="I1052" s="231"/>
      <c r="J1052" s="231"/>
      <c r="K1052" s="231"/>
      <c r="L1052" s="231"/>
      <c r="M1052" s="231"/>
      <c r="N1052" s="231"/>
      <c r="O1052" s="231"/>
      <c r="P1052" s="231"/>
      <c r="Q1052" s="231"/>
      <c r="R1052" s="231"/>
      <c r="S1052" s="231"/>
      <c r="T1052" s="231"/>
      <c r="U1052" s="231"/>
      <c r="V1052" s="231"/>
      <c r="W1052" s="231"/>
      <c r="X1052" s="231" t="s">
        <v>2</v>
      </c>
      <c r="Y1052" s="231">
        <v>1</v>
      </c>
      <c r="Z1052" s="225">
        <v>15</v>
      </c>
      <c r="AA1052" s="225">
        <f t="shared" si="17"/>
        <v>15</v>
      </c>
      <c r="AB1052" s="231" t="s">
        <v>20</v>
      </c>
      <c r="AC1052" s="231" t="s">
        <v>845</v>
      </c>
    </row>
    <row r="1053" spans="1:29" ht="24" x14ac:dyDescent="0.25">
      <c r="A1053" s="231">
        <v>1050</v>
      </c>
      <c r="B1053" s="225" t="s">
        <v>5880</v>
      </c>
      <c r="C1053" s="224" t="s">
        <v>5881</v>
      </c>
      <c r="D1053" s="231"/>
      <c r="E1053" s="231"/>
      <c r="F1053" s="231"/>
      <c r="G1053" s="231"/>
      <c r="H1053" s="231"/>
      <c r="I1053" s="231"/>
      <c r="J1053" s="231"/>
      <c r="K1053" s="231"/>
      <c r="L1053" s="231"/>
      <c r="M1053" s="231"/>
      <c r="N1053" s="231"/>
      <c r="O1053" s="231"/>
      <c r="P1053" s="231"/>
      <c r="Q1053" s="231"/>
      <c r="R1053" s="231"/>
      <c r="S1053" s="231"/>
      <c r="T1053" s="231"/>
      <c r="U1053" s="231"/>
      <c r="V1053" s="231"/>
      <c r="W1053" s="231"/>
      <c r="X1053" s="231" t="s">
        <v>2</v>
      </c>
      <c r="Y1053" s="231">
        <v>1</v>
      </c>
      <c r="Z1053" s="225">
        <v>15</v>
      </c>
      <c r="AA1053" s="225">
        <f t="shared" si="17"/>
        <v>15</v>
      </c>
      <c r="AB1053" s="231" t="s">
        <v>20</v>
      </c>
      <c r="AC1053" s="231" t="s">
        <v>845</v>
      </c>
    </row>
    <row r="1054" spans="1:29" ht="24" x14ac:dyDescent="0.25">
      <c r="A1054" s="231">
        <v>1051</v>
      </c>
      <c r="B1054" s="225" t="s">
        <v>5882</v>
      </c>
      <c r="C1054" s="224" t="s">
        <v>5883</v>
      </c>
      <c r="D1054" s="231"/>
      <c r="E1054" s="231"/>
      <c r="F1054" s="231"/>
      <c r="G1054" s="231"/>
      <c r="H1054" s="231"/>
      <c r="I1054" s="231"/>
      <c r="J1054" s="231"/>
      <c r="K1054" s="231"/>
      <c r="L1054" s="231"/>
      <c r="M1054" s="231"/>
      <c r="N1054" s="231"/>
      <c r="O1054" s="231"/>
      <c r="P1054" s="231"/>
      <c r="Q1054" s="231"/>
      <c r="R1054" s="231"/>
      <c r="S1054" s="231"/>
      <c r="T1054" s="231"/>
      <c r="U1054" s="231"/>
      <c r="V1054" s="231"/>
      <c r="W1054" s="231"/>
      <c r="X1054" s="231" t="s">
        <v>2</v>
      </c>
      <c r="Y1054" s="231">
        <v>1</v>
      </c>
      <c r="Z1054" s="225">
        <v>25</v>
      </c>
      <c r="AA1054" s="225">
        <f t="shared" si="17"/>
        <v>25</v>
      </c>
      <c r="AB1054" s="231" t="s">
        <v>20</v>
      </c>
      <c r="AC1054" s="231" t="s">
        <v>845</v>
      </c>
    </row>
    <row r="1055" spans="1:29" ht="36" x14ac:dyDescent="0.25">
      <c r="A1055" s="231">
        <v>1052</v>
      </c>
      <c r="B1055" s="225" t="s">
        <v>5884</v>
      </c>
      <c r="C1055" s="224" t="s">
        <v>5885</v>
      </c>
      <c r="D1055" s="231"/>
      <c r="E1055" s="231"/>
      <c r="F1055" s="231"/>
      <c r="G1055" s="231"/>
      <c r="H1055" s="231"/>
      <c r="I1055" s="231"/>
      <c r="J1055" s="231"/>
      <c r="K1055" s="231"/>
      <c r="L1055" s="231"/>
      <c r="M1055" s="231"/>
      <c r="N1055" s="231"/>
      <c r="O1055" s="231"/>
      <c r="P1055" s="231"/>
      <c r="Q1055" s="231"/>
      <c r="R1055" s="231"/>
      <c r="S1055" s="231"/>
      <c r="T1055" s="231"/>
      <c r="U1055" s="231"/>
      <c r="V1055" s="231"/>
      <c r="W1055" s="231"/>
      <c r="X1055" s="231" t="s">
        <v>2</v>
      </c>
      <c r="Y1055" s="231">
        <v>1</v>
      </c>
      <c r="Z1055" s="225">
        <v>25</v>
      </c>
      <c r="AA1055" s="225">
        <f t="shared" si="17"/>
        <v>25</v>
      </c>
      <c r="AB1055" s="231" t="s">
        <v>20</v>
      </c>
      <c r="AC1055" s="231" t="s">
        <v>845</v>
      </c>
    </row>
    <row r="1056" spans="1:29" ht="24" x14ac:dyDescent="0.25">
      <c r="A1056" s="231">
        <v>1053</v>
      </c>
      <c r="B1056" s="225" t="s">
        <v>5886</v>
      </c>
      <c r="C1056" s="224" t="s">
        <v>5887</v>
      </c>
      <c r="D1056" s="231"/>
      <c r="E1056" s="231"/>
      <c r="F1056" s="231"/>
      <c r="G1056" s="231"/>
      <c r="H1056" s="231"/>
      <c r="I1056" s="231"/>
      <c r="J1056" s="231"/>
      <c r="K1056" s="231"/>
      <c r="L1056" s="231"/>
      <c r="M1056" s="231"/>
      <c r="N1056" s="231"/>
      <c r="O1056" s="231"/>
      <c r="P1056" s="231"/>
      <c r="Q1056" s="231"/>
      <c r="R1056" s="231"/>
      <c r="S1056" s="231"/>
      <c r="T1056" s="231"/>
      <c r="U1056" s="231"/>
      <c r="V1056" s="231"/>
      <c r="W1056" s="231"/>
      <c r="X1056" s="231" t="s">
        <v>2</v>
      </c>
      <c r="Y1056" s="231">
        <v>1</v>
      </c>
      <c r="Z1056" s="220">
        <v>10</v>
      </c>
      <c r="AA1056" s="225">
        <f t="shared" si="17"/>
        <v>10</v>
      </c>
      <c r="AB1056" s="231" t="s">
        <v>20</v>
      </c>
      <c r="AC1056" s="231" t="s">
        <v>845</v>
      </c>
    </row>
    <row r="1057" spans="1:29" ht="36" x14ac:dyDescent="0.25">
      <c r="A1057" s="231">
        <v>1054</v>
      </c>
      <c r="B1057" s="225" t="s">
        <v>5888</v>
      </c>
      <c r="C1057" s="224" t="s">
        <v>5889</v>
      </c>
      <c r="D1057" s="231"/>
      <c r="E1057" s="231"/>
      <c r="F1057" s="231"/>
      <c r="G1057" s="231"/>
      <c r="H1057" s="231"/>
      <c r="I1057" s="231"/>
      <c r="J1057" s="231"/>
      <c r="K1057" s="231"/>
      <c r="L1057" s="231"/>
      <c r="M1057" s="231"/>
      <c r="N1057" s="231"/>
      <c r="O1057" s="231"/>
      <c r="P1057" s="231"/>
      <c r="Q1057" s="231"/>
      <c r="R1057" s="231"/>
      <c r="S1057" s="231"/>
      <c r="T1057" s="231"/>
      <c r="U1057" s="231"/>
      <c r="V1057" s="231"/>
      <c r="W1057" s="231"/>
      <c r="X1057" s="231" t="s">
        <v>2</v>
      </c>
      <c r="Y1057" s="231">
        <v>1</v>
      </c>
      <c r="Z1057" s="220">
        <v>10</v>
      </c>
      <c r="AA1057" s="225">
        <f t="shared" si="17"/>
        <v>10</v>
      </c>
      <c r="AB1057" s="231" t="s">
        <v>20</v>
      </c>
      <c r="AC1057" s="231" t="s">
        <v>845</v>
      </c>
    </row>
    <row r="1058" spans="1:29" ht="24" x14ac:dyDescent="0.25">
      <c r="A1058" s="231">
        <v>1055</v>
      </c>
      <c r="B1058" s="225" t="s">
        <v>5890</v>
      </c>
      <c r="C1058" s="224" t="s">
        <v>5891</v>
      </c>
      <c r="D1058" s="231"/>
      <c r="E1058" s="231"/>
      <c r="F1058" s="231"/>
      <c r="G1058" s="231"/>
      <c r="H1058" s="231"/>
      <c r="I1058" s="231"/>
      <c r="J1058" s="231"/>
      <c r="K1058" s="231"/>
      <c r="L1058" s="231"/>
      <c r="M1058" s="231"/>
      <c r="N1058" s="231"/>
      <c r="O1058" s="231"/>
      <c r="P1058" s="231"/>
      <c r="Q1058" s="231"/>
      <c r="R1058" s="231"/>
      <c r="S1058" s="231"/>
      <c r="T1058" s="231"/>
      <c r="U1058" s="231"/>
      <c r="V1058" s="231"/>
      <c r="W1058" s="231"/>
      <c r="X1058" s="231" t="s">
        <v>2</v>
      </c>
      <c r="Y1058" s="231">
        <v>1</v>
      </c>
      <c r="Z1058" s="220">
        <v>10</v>
      </c>
      <c r="AA1058" s="225">
        <f t="shared" si="17"/>
        <v>10</v>
      </c>
      <c r="AB1058" s="231" t="s">
        <v>20</v>
      </c>
      <c r="AC1058" s="231" t="s">
        <v>845</v>
      </c>
    </row>
    <row r="1059" spans="1:29" ht="24" x14ac:dyDescent="0.25">
      <c r="A1059" s="231">
        <v>1056</v>
      </c>
      <c r="B1059" s="225" t="s">
        <v>5892</v>
      </c>
      <c r="C1059" s="224" t="s">
        <v>5893</v>
      </c>
      <c r="D1059" s="231"/>
      <c r="E1059" s="231"/>
      <c r="F1059" s="231"/>
      <c r="G1059" s="231"/>
      <c r="H1059" s="231"/>
      <c r="I1059" s="231"/>
      <c r="J1059" s="231"/>
      <c r="K1059" s="231"/>
      <c r="L1059" s="231"/>
      <c r="M1059" s="231"/>
      <c r="N1059" s="231"/>
      <c r="O1059" s="231"/>
      <c r="P1059" s="231"/>
      <c r="Q1059" s="231"/>
      <c r="R1059" s="231"/>
      <c r="S1059" s="231"/>
      <c r="T1059" s="231"/>
      <c r="U1059" s="231"/>
      <c r="V1059" s="231"/>
      <c r="W1059" s="231"/>
      <c r="X1059" s="231" t="s">
        <v>2</v>
      </c>
      <c r="Y1059" s="231">
        <v>1</v>
      </c>
      <c r="Z1059" s="225">
        <v>10</v>
      </c>
      <c r="AA1059" s="225">
        <f t="shared" si="17"/>
        <v>10</v>
      </c>
      <c r="AB1059" s="231" t="s">
        <v>20</v>
      </c>
      <c r="AC1059" s="231" t="s">
        <v>845</v>
      </c>
    </row>
    <row r="1060" spans="1:29" ht="24" x14ac:dyDescent="0.25">
      <c r="A1060" s="231">
        <v>1057</v>
      </c>
      <c r="B1060" s="225" t="s">
        <v>5894</v>
      </c>
      <c r="C1060" s="224" t="s">
        <v>5895</v>
      </c>
      <c r="D1060" s="231"/>
      <c r="E1060" s="231"/>
      <c r="F1060" s="231"/>
      <c r="G1060" s="231"/>
      <c r="H1060" s="231"/>
      <c r="I1060" s="231"/>
      <c r="J1060" s="231"/>
      <c r="K1060" s="231"/>
      <c r="L1060" s="231"/>
      <c r="M1060" s="231"/>
      <c r="N1060" s="231"/>
      <c r="O1060" s="231"/>
      <c r="P1060" s="231"/>
      <c r="Q1060" s="231"/>
      <c r="R1060" s="231"/>
      <c r="S1060" s="231"/>
      <c r="T1060" s="231"/>
      <c r="U1060" s="231"/>
      <c r="V1060" s="231"/>
      <c r="W1060" s="231"/>
      <c r="X1060" s="231" t="s">
        <v>2</v>
      </c>
      <c r="Y1060" s="231">
        <v>1</v>
      </c>
      <c r="Z1060" s="225">
        <v>10</v>
      </c>
      <c r="AA1060" s="225">
        <f t="shared" si="17"/>
        <v>10</v>
      </c>
      <c r="AB1060" s="231" t="s">
        <v>20</v>
      </c>
      <c r="AC1060" s="231" t="s">
        <v>845</v>
      </c>
    </row>
    <row r="1061" spans="1:29" ht="24" x14ac:dyDescent="0.25">
      <c r="A1061" s="231">
        <v>1058</v>
      </c>
      <c r="B1061" s="225" t="s">
        <v>5896</v>
      </c>
      <c r="C1061" s="224" t="s">
        <v>5897</v>
      </c>
      <c r="D1061" s="231"/>
      <c r="E1061" s="231"/>
      <c r="F1061" s="231"/>
      <c r="G1061" s="231"/>
      <c r="H1061" s="231"/>
      <c r="I1061" s="231"/>
      <c r="J1061" s="231"/>
      <c r="K1061" s="231"/>
      <c r="L1061" s="231"/>
      <c r="M1061" s="231"/>
      <c r="N1061" s="231"/>
      <c r="O1061" s="231"/>
      <c r="P1061" s="231"/>
      <c r="Q1061" s="231"/>
      <c r="R1061" s="231"/>
      <c r="S1061" s="231"/>
      <c r="T1061" s="231"/>
      <c r="U1061" s="231"/>
      <c r="V1061" s="231"/>
      <c r="W1061" s="231"/>
      <c r="X1061" s="231" t="s">
        <v>60</v>
      </c>
      <c r="Y1061" s="231">
        <v>1</v>
      </c>
      <c r="Z1061" s="225">
        <v>15</v>
      </c>
      <c r="AA1061" s="225">
        <f t="shared" si="17"/>
        <v>15</v>
      </c>
      <c r="AB1061" s="231" t="s">
        <v>20</v>
      </c>
      <c r="AC1061" s="231" t="s">
        <v>845</v>
      </c>
    </row>
    <row r="1062" spans="1:29" ht="36" x14ac:dyDescent="0.25">
      <c r="A1062" s="231">
        <v>1059</v>
      </c>
      <c r="B1062" s="225" t="s">
        <v>5510</v>
      </c>
      <c r="C1062" s="224" t="s">
        <v>5898</v>
      </c>
      <c r="D1062" s="273"/>
      <c r="E1062" s="231"/>
      <c r="F1062" s="231"/>
      <c r="G1062" s="231"/>
      <c r="H1062" s="231"/>
      <c r="I1062" s="231"/>
      <c r="J1062" s="231"/>
      <c r="K1062" s="231"/>
      <c r="L1062" s="231"/>
      <c r="M1062" s="231"/>
      <c r="N1062" s="231"/>
      <c r="O1062" s="231"/>
      <c r="P1062" s="231"/>
      <c r="Q1062" s="231"/>
      <c r="R1062" s="231"/>
      <c r="S1062" s="231"/>
      <c r="T1062" s="231"/>
      <c r="U1062" s="231"/>
      <c r="V1062" s="231"/>
      <c r="W1062" s="231"/>
      <c r="X1062" s="231" t="s">
        <v>60</v>
      </c>
      <c r="Y1062" s="225">
        <v>1</v>
      </c>
      <c r="Z1062" s="225">
        <v>18</v>
      </c>
      <c r="AA1062" s="225">
        <f t="shared" si="17"/>
        <v>18</v>
      </c>
      <c r="AB1062" s="231" t="s">
        <v>20</v>
      </c>
      <c r="AC1062" s="231" t="s">
        <v>5512</v>
      </c>
    </row>
    <row r="1063" spans="1:29" ht="48" x14ac:dyDescent="0.25">
      <c r="A1063" s="231">
        <v>1060</v>
      </c>
      <c r="B1063" s="225" t="s">
        <v>5512</v>
      </c>
      <c r="C1063" s="224" t="s">
        <v>5899</v>
      </c>
      <c r="D1063" s="273"/>
      <c r="E1063" s="231"/>
      <c r="F1063" s="231"/>
      <c r="G1063" s="231"/>
      <c r="H1063" s="231"/>
      <c r="I1063" s="231"/>
      <c r="J1063" s="231"/>
      <c r="K1063" s="231"/>
      <c r="L1063" s="231"/>
      <c r="M1063" s="231"/>
      <c r="N1063" s="231"/>
      <c r="O1063" s="231"/>
      <c r="P1063" s="231"/>
      <c r="Q1063" s="231"/>
      <c r="R1063" s="231"/>
      <c r="S1063" s="231"/>
      <c r="T1063" s="231"/>
      <c r="U1063" s="231"/>
      <c r="V1063" s="231"/>
      <c r="W1063" s="231"/>
      <c r="X1063" s="231" t="s">
        <v>60</v>
      </c>
      <c r="Y1063" s="225">
        <v>1</v>
      </c>
      <c r="Z1063" s="225">
        <v>10</v>
      </c>
      <c r="AA1063" s="225">
        <f t="shared" si="17"/>
        <v>10</v>
      </c>
      <c r="AB1063" s="231" t="s">
        <v>20</v>
      </c>
      <c r="AC1063" s="231" t="s">
        <v>5512</v>
      </c>
    </row>
    <row r="1064" spans="1:29" ht="36" x14ac:dyDescent="0.25">
      <c r="A1064" s="231">
        <v>1061</v>
      </c>
      <c r="B1064" s="225" t="s">
        <v>5514</v>
      </c>
      <c r="C1064" s="224" t="s">
        <v>5900</v>
      </c>
      <c r="D1064" s="273"/>
      <c r="E1064" s="231"/>
      <c r="F1064" s="231"/>
      <c r="G1064" s="231"/>
      <c r="H1064" s="231"/>
      <c r="I1064" s="231"/>
      <c r="J1064" s="231"/>
      <c r="K1064" s="231"/>
      <c r="L1064" s="231"/>
      <c r="M1064" s="231"/>
      <c r="N1064" s="231"/>
      <c r="O1064" s="231"/>
      <c r="P1064" s="231"/>
      <c r="Q1064" s="231"/>
      <c r="R1064" s="231"/>
      <c r="S1064" s="231"/>
      <c r="T1064" s="231"/>
      <c r="U1064" s="231"/>
      <c r="V1064" s="231"/>
      <c r="W1064" s="231"/>
      <c r="X1064" s="231" t="s">
        <v>60</v>
      </c>
      <c r="Y1064" s="225">
        <v>1</v>
      </c>
      <c r="Z1064" s="225">
        <v>20</v>
      </c>
      <c r="AA1064" s="225">
        <f t="shared" si="17"/>
        <v>20</v>
      </c>
      <c r="AB1064" s="231" t="s">
        <v>20</v>
      </c>
      <c r="AC1064" s="231" t="s">
        <v>5512</v>
      </c>
    </row>
    <row r="1065" spans="1:29" ht="36" x14ac:dyDescent="0.25">
      <c r="A1065" s="231">
        <v>1062</v>
      </c>
      <c r="B1065" s="225" t="s">
        <v>5901</v>
      </c>
      <c r="C1065" s="224" t="s">
        <v>5902</v>
      </c>
      <c r="D1065" s="273"/>
      <c r="E1065" s="231"/>
      <c r="F1065" s="231"/>
      <c r="G1065" s="231"/>
      <c r="H1065" s="231"/>
      <c r="I1065" s="231"/>
      <c r="J1065" s="231"/>
      <c r="K1065" s="231"/>
      <c r="L1065" s="231"/>
      <c r="M1065" s="231"/>
      <c r="N1065" s="231"/>
      <c r="O1065" s="231"/>
      <c r="P1065" s="231"/>
      <c r="Q1065" s="231"/>
      <c r="R1065" s="231"/>
      <c r="S1065" s="231"/>
      <c r="T1065" s="231"/>
      <c r="U1065" s="231"/>
      <c r="V1065" s="231"/>
      <c r="W1065" s="231"/>
      <c r="X1065" s="231" t="s">
        <v>60</v>
      </c>
      <c r="Y1065" s="225">
        <v>1</v>
      </c>
      <c r="Z1065" s="225">
        <v>15</v>
      </c>
      <c r="AA1065" s="225">
        <f t="shared" si="17"/>
        <v>15</v>
      </c>
      <c r="AB1065" s="231" t="s">
        <v>20</v>
      </c>
      <c r="AC1065" s="231" t="s">
        <v>5512</v>
      </c>
    </row>
    <row r="1066" spans="1:29" ht="24" x14ac:dyDescent="0.25">
      <c r="A1066" s="231">
        <v>1063</v>
      </c>
      <c r="B1066" s="225" t="s">
        <v>5518</v>
      </c>
      <c r="C1066" s="224" t="s">
        <v>5903</v>
      </c>
      <c r="D1066" s="273"/>
      <c r="E1066" s="231"/>
      <c r="F1066" s="231"/>
      <c r="G1066" s="231"/>
      <c r="H1066" s="231"/>
      <c r="I1066" s="231"/>
      <c r="J1066" s="231"/>
      <c r="K1066" s="231"/>
      <c r="L1066" s="231"/>
      <c r="M1066" s="231"/>
      <c r="N1066" s="231"/>
      <c r="O1066" s="231"/>
      <c r="P1066" s="231"/>
      <c r="Q1066" s="231"/>
      <c r="R1066" s="231"/>
      <c r="S1066" s="231"/>
      <c r="T1066" s="231"/>
      <c r="U1066" s="231"/>
      <c r="V1066" s="231"/>
      <c r="W1066" s="231"/>
      <c r="X1066" s="231" t="s">
        <v>60</v>
      </c>
      <c r="Y1066" s="225">
        <v>1</v>
      </c>
      <c r="Z1066" s="225">
        <v>15</v>
      </c>
      <c r="AA1066" s="225">
        <f t="shared" si="17"/>
        <v>15</v>
      </c>
      <c r="AB1066" s="231" t="s">
        <v>20</v>
      </c>
      <c r="AC1066" s="231" t="s">
        <v>5512</v>
      </c>
    </row>
    <row r="1067" spans="1:29" ht="24" x14ac:dyDescent="0.25">
      <c r="A1067" s="231">
        <v>1064</v>
      </c>
      <c r="B1067" s="225" t="s">
        <v>5520</v>
      </c>
      <c r="C1067" s="224" t="s">
        <v>5904</v>
      </c>
      <c r="D1067" s="273"/>
      <c r="E1067" s="231"/>
      <c r="F1067" s="231"/>
      <c r="G1067" s="231"/>
      <c r="H1067" s="231"/>
      <c r="I1067" s="231"/>
      <c r="J1067" s="231"/>
      <c r="K1067" s="231"/>
      <c r="L1067" s="231"/>
      <c r="M1067" s="231"/>
      <c r="N1067" s="231"/>
      <c r="O1067" s="231"/>
      <c r="P1067" s="231"/>
      <c r="Q1067" s="231"/>
      <c r="R1067" s="231"/>
      <c r="S1067" s="231"/>
      <c r="T1067" s="231"/>
      <c r="U1067" s="231"/>
      <c r="V1067" s="231"/>
      <c r="W1067" s="231"/>
      <c r="X1067" s="231" t="s">
        <v>60</v>
      </c>
      <c r="Y1067" s="225">
        <v>1</v>
      </c>
      <c r="Z1067" s="225">
        <v>7.5</v>
      </c>
      <c r="AA1067" s="225">
        <f t="shared" si="17"/>
        <v>7.5</v>
      </c>
      <c r="AB1067" s="231" t="s">
        <v>20</v>
      </c>
      <c r="AC1067" s="231" t="s">
        <v>5512</v>
      </c>
    </row>
    <row r="1068" spans="1:29" ht="36" x14ac:dyDescent="0.25">
      <c r="A1068" s="231">
        <v>1065</v>
      </c>
      <c r="B1068" s="225" t="s">
        <v>5522</v>
      </c>
      <c r="C1068" s="224" t="s">
        <v>5905</v>
      </c>
      <c r="D1068" s="273"/>
      <c r="E1068" s="231"/>
      <c r="F1068" s="231"/>
      <c r="G1068" s="231"/>
      <c r="H1068" s="231"/>
      <c r="I1068" s="231"/>
      <c r="J1068" s="231"/>
      <c r="K1068" s="231"/>
      <c r="L1068" s="231"/>
      <c r="M1068" s="231"/>
      <c r="N1068" s="231"/>
      <c r="O1068" s="231"/>
      <c r="P1068" s="231"/>
      <c r="Q1068" s="231"/>
      <c r="R1068" s="231"/>
      <c r="S1068" s="231"/>
      <c r="T1068" s="231"/>
      <c r="U1068" s="231"/>
      <c r="V1068" s="231"/>
      <c r="W1068" s="231"/>
      <c r="X1068" s="231" t="s">
        <v>60</v>
      </c>
      <c r="Y1068" s="225">
        <v>1</v>
      </c>
      <c r="Z1068" s="225">
        <v>15</v>
      </c>
      <c r="AA1068" s="225">
        <f t="shared" si="17"/>
        <v>15</v>
      </c>
      <c r="AB1068" s="231" t="s">
        <v>20</v>
      </c>
      <c r="AC1068" s="231" t="s">
        <v>5512</v>
      </c>
    </row>
    <row r="1069" spans="1:29" ht="48" x14ac:dyDescent="0.25">
      <c r="A1069" s="231">
        <v>1066</v>
      </c>
      <c r="B1069" s="225" t="s">
        <v>5524</v>
      </c>
      <c r="C1069" s="224" t="s">
        <v>5906</v>
      </c>
      <c r="D1069" s="273"/>
      <c r="E1069" s="231"/>
      <c r="F1069" s="231"/>
      <c r="G1069" s="231"/>
      <c r="H1069" s="231"/>
      <c r="I1069" s="231"/>
      <c r="J1069" s="231"/>
      <c r="K1069" s="231"/>
      <c r="L1069" s="231"/>
      <c r="M1069" s="231"/>
      <c r="N1069" s="231"/>
      <c r="O1069" s="231"/>
      <c r="P1069" s="231"/>
      <c r="Q1069" s="231"/>
      <c r="R1069" s="231"/>
      <c r="S1069" s="231"/>
      <c r="T1069" s="231"/>
      <c r="U1069" s="231"/>
      <c r="V1069" s="231"/>
      <c r="W1069" s="231"/>
      <c r="X1069" s="231" t="s">
        <v>60</v>
      </c>
      <c r="Y1069" s="225">
        <v>1</v>
      </c>
      <c r="Z1069" s="225">
        <v>25</v>
      </c>
      <c r="AA1069" s="225">
        <f t="shared" si="17"/>
        <v>25</v>
      </c>
      <c r="AB1069" s="231" t="s">
        <v>20</v>
      </c>
      <c r="AC1069" s="231" t="s">
        <v>5512</v>
      </c>
    </row>
    <row r="1070" spans="1:29" ht="36" x14ac:dyDescent="0.25">
      <c r="A1070" s="231">
        <v>1067</v>
      </c>
      <c r="B1070" s="225" t="s">
        <v>5526</v>
      </c>
      <c r="C1070" s="224" t="s">
        <v>5907</v>
      </c>
      <c r="D1070" s="273"/>
      <c r="E1070" s="231"/>
      <c r="F1070" s="231"/>
      <c r="G1070" s="231"/>
      <c r="H1070" s="231"/>
      <c r="I1070" s="231"/>
      <c r="J1070" s="231"/>
      <c r="K1070" s="231"/>
      <c r="L1070" s="231"/>
      <c r="M1070" s="231"/>
      <c r="N1070" s="231"/>
      <c r="O1070" s="231"/>
      <c r="P1070" s="231"/>
      <c r="Q1070" s="231"/>
      <c r="R1070" s="231"/>
      <c r="S1070" s="231"/>
      <c r="T1070" s="231"/>
      <c r="U1070" s="231"/>
      <c r="V1070" s="231"/>
      <c r="W1070" s="231"/>
      <c r="X1070" s="231" t="s">
        <v>60</v>
      </c>
      <c r="Y1070" s="225">
        <v>1</v>
      </c>
      <c r="Z1070" s="225">
        <v>15</v>
      </c>
      <c r="AA1070" s="225">
        <f t="shared" si="17"/>
        <v>15</v>
      </c>
      <c r="AB1070" s="231" t="s">
        <v>20</v>
      </c>
      <c r="AC1070" s="231" t="s">
        <v>5512</v>
      </c>
    </row>
    <row r="1071" spans="1:29" ht="36" x14ac:dyDescent="0.25">
      <c r="A1071" s="231">
        <v>1068</v>
      </c>
      <c r="B1071" s="225" t="s">
        <v>5528</v>
      </c>
      <c r="C1071" s="224" t="s">
        <v>5908</v>
      </c>
      <c r="D1071" s="273"/>
      <c r="E1071" s="231"/>
      <c r="F1071" s="231"/>
      <c r="G1071" s="231"/>
      <c r="H1071" s="231"/>
      <c r="I1071" s="231"/>
      <c r="J1071" s="231"/>
      <c r="K1071" s="231"/>
      <c r="L1071" s="231"/>
      <c r="M1071" s="231"/>
      <c r="N1071" s="231"/>
      <c r="O1071" s="231"/>
      <c r="P1071" s="231"/>
      <c r="Q1071" s="231"/>
      <c r="R1071" s="231"/>
      <c r="S1071" s="231"/>
      <c r="T1071" s="231"/>
      <c r="U1071" s="231"/>
      <c r="V1071" s="231"/>
      <c r="W1071" s="231"/>
      <c r="X1071" s="231" t="s">
        <v>60</v>
      </c>
      <c r="Y1071" s="225">
        <v>1</v>
      </c>
      <c r="Z1071" s="225">
        <v>25</v>
      </c>
      <c r="AA1071" s="225">
        <f t="shared" si="17"/>
        <v>25</v>
      </c>
      <c r="AB1071" s="231" t="s">
        <v>20</v>
      </c>
      <c r="AC1071" s="231" t="s">
        <v>5512</v>
      </c>
    </row>
    <row r="1072" spans="1:29" ht="24" x14ac:dyDescent="0.25">
      <c r="A1072" s="231">
        <v>1069</v>
      </c>
      <c r="B1072" s="225" t="s">
        <v>5530</v>
      </c>
      <c r="C1072" s="224" t="s">
        <v>5909</v>
      </c>
      <c r="D1072" s="273"/>
      <c r="E1072" s="231"/>
      <c r="F1072" s="231"/>
      <c r="G1072" s="231"/>
      <c r="H1072" s="231"/>
      <c r="I1072" s="231"/>
      <c r="J1072" s="231"/>
      <c r="K1072" s="231"/>
      <c r="L1072" s="231"/>
      <c r="M1072" s="231"/>
      <c r="N1072" s="231"/>
      <c r="O1072" s="231"/>
      <c r="P1072" s="231"/>
      <c r="Q1072" s="231"/>
      <c r="R1072" s="231"/>
      <c r="S1072" s="231"/>
      <c r="T1072" s="231"/>
      <c r="U1072" s="231"/>
      <c r="V1072" s="231"/>
      <c r="W1072" s="231"/>
      <c r="X1072" s="231" t="s">
        <v>60</v>
      </c>
      <c r="Y1072" s="225">
        <v>1</v>
      </c>
      <c r="Z1072" s="225">
        <v>25</v>
      </c>
      <c r="AA1072" s="225">
        <f t="shared" si="17"/>
        <v>25</v>
      </c>
      <c r="AB1072" s="231" t="s">
        <v>20</v>
      </c>
      <c r="AC1072" s="231" t="s">
        <v>5512</v>
      </c>
    </row>
    <row r="1073" spans="1:29" ht="24" x14ac:dyDescent="0.25">
      <c r="A1073" s="231">
        <v>1070</v>
      </c>
      <c r="B1073" s="225" t="s">
        <v>5532</v>
      </c>
      <c r="C1073" s="224" t="s">
        <v>5910</v>
      </c>
      <c r="D1073" s="273"/>
      <c r="E1073" s="231"/>
      <c r="F1073" s="231"/>
      <c r="G1073" s="231"/>
      <c r="H1073" s="231"/>
      <c r="I1073" s="231"/>
      <c r="J1073" s="231"/>
      <c r="K1073" s="231"/>
      <c r="L1073" s="231"/>
      <c r="M1073" s="231"/>
      <c r="N1073" s="231"/>
      <c r="O1073" s="231"/>
      <c r="P1073" s="231"/>
      <c r="Q1073" s="231"/>
      <c r="R1073" s="231"/>
      <c r="S1073" s="231"/>
      <c r="T1073" s="231"/>
      <c r="U1073" s="231"/>
      <c r="V1073" s="231"/>
      <c r="W1073" s="231"/>
      <c r="X1073" s="231" t="s">
        <v>60</v>
      </c>
      <c r="Y1073" s="225">
        <v>1</v>
      </c>
      <c r="Z1073" s="225">
        <v>15</v>
      </c>
      <c r="AA1073" s="225">
        <f t="shared" si="17"/>
        <v>15</v>
      </c>
      <c r="AB1073" s="231" t="s">
        <v>20</v>
      </c>
      <c r="AC1073" s="231" t="s">
        <v>5512</v>
      </c>
    </row>
    <row r="1074" spans="1:29" ht="60" x14ac:dyDescent="0.25">
      <c r="A1074" s="231">
        <v>1071</v>
      </c>
      <c r="B1074" s="225" t="s">
        <v>5534</v>
      </c>
      <c r="C1074" s="224" t="s">
        <v>5911</v>
      </c>
      <c r="D1074" s="273"/>
      <c r="E1074" s="231"/>
      <c r="F1074" s="231"/>
      <c r="G1074" s="231"/>
      <c r="H1074" s="231"/>
      <c r="I1074" s="231"/>
      <c r="J1074" s="231"/>
      <c r="K1074" s="231"/>
      <c r="L1074" s="231"/>
      <c r="M1074" s="231"/>
      <c r="N1074" s="231"/>
      <c r="O1074" s="231"/>
      <c r="P1074" s="231"/>
      <c r="Q1074" s="231"/>
      <c r="R1074" s="231"/>
      <c r="S1074" s="231"/>
      <c r="T1074" s="231"/>
      <c r="U1074" s="231"/>
      <c r="V1074" s="231"/>
      <c r="W1074" s="231"/>
      <c r="X1074" s="231" t="s">
        <v>60</v>
      </c>
      <c r="Y1074" s="225">
        <v>1</v>
      </c>
      <c r="Z1074" s="225">
        <v>20</v>
      </c>
      <c r="AA1074" s="225">
        <f t="shared" si="17"/>
        <v>20</v>
      </c>
      <c r="AB1074" s="231" t="s">
        <v>20</v>
      </c>
      <c r="AC1074" s="231" t="s">
        <v>5512</v>
      </c>
    </row>
    <row r="1075" spans="1:29" ht="24" x14ac:dyDescent="0.25">
      <c r="A1075" s="231">
        <v>1072</v>
      </c>
      <c r="B1075" s="225" t="s">
        <v>5536</v>
      </c>
      <c r="C1075" s="224" t="s">
        <v>5912</v>
      </c>
      <c r="D1075" s="273"/>
      <c r="E1075" s="231"/>
      <c r="F1075" s="231"/>
      <c r="G1075" s="231"/>
      <c r="H1075" s="231"/>
      <c r="I1075" s="231"/>
      <c r="J1075" s="231"/>
      <c r="K1075" s="231"/>
      <c r="L1075" s="231"/>
      <c r="M1075" s="231"/>
      <c r="N1075" s="231"/>
      <c r="O1075" s="231"/>
      <c r="P1075" s="231"/>
      <c r="Q1075" s="231"/>
      <c r="R1075" s="231"/>
      <c r="S1075" s="231"/>
      <c r="T1075" s="231"/>
      <c r="U1075" s="231"/>
      <c r="V1075" s="231"/>
      <c r="W1075" s="231"/>
      <c r="X1075" s="231" t="s">
        <v>60</v>
      </c>
      <c r="Y1075" s="225">
        <v>1</v>
      </c>
      <c r="Z1075" s="225">
        <v>15</v>
      </c>
      <c r="AA1075" s="225">
        <f t="shared" si="17"/>
        <v>15</v>
      </c>
      <c r="AB1075" s="231" t="s">
        <v>20</v>
      </c>
      <c r="AC1075" s="231" t="s">
        <v>5512</v>
      </c>
    </row>
    <row r="1076" spans="1:29" ht="24" x14ac:dyDescent="0.25">
      <c r="A1076" s="231">
        <v>1073</v>
      </c>
      <c r="B1076" s="225" t="s">
        <v>5538</v>
      </c>
      <c r="C1076" s="224" t="s">
        <v>5913</v>
      </c>
      <c r="D1076" s="273"/>
      <c r="E1076" s="231"/>
      <c r="F1076" s="231"/>
      <c r="G1076" s="231"/>
      <c r="H1076" s="231"/>
      <c r="I1076" s="231"/>
      <c r="J1076" s="231"/>
      <c r="K1076" s="231"/>
      <c r="L1076" s="231"/>
      <c r="M1076" s="231"/>
      <c r="N1076" s="231"/>
      <c r="O1076" s="231"/>
      <c r="P1076" s="231"/>
      <c r="Q1076" s="231"/>
      <c r="R1076" s="231"/>
      <c r="S1076" s="231"/>
      <c r="T1076" s="231"/>
      <c r="U1076" s="231"/>
      <c r="V1076" s="231"/>
      <c r="W1076" s="231"/>
      <c r="X1076" s="231" t="s">
        <v>60</v>
      </c>
      <c r="Y1076" s="225">
        <v>1</v>
      </c>
      <c r="Z1076" s="225">
        <v>20</v>
      </c>
      <c r="AA1076" s="225">
        <f t="shared" si="17"/>
        <v>20</v>
      </c>
      <c r="AB1076" s="231" t="s">
        <v>20</v>
      </c>
      <c r="AC1076" s="231" t="s">
        <v>5512</v>
      </c>
    </row>
    <row r="1077" spans="1:29" ht="36" x14ac:dyDescent="0.25">
      <c r="A1077" s="231">
        <v>1074</v>
      </c>
      <c r="B1077" s="225" t="s">
        <v>5542</v>
      </c>
      <c r="C1077" s="224" t="s">
        <v>5914</v>
      </c>
      <c r="D1077" s="273"/>
      <c r="E1077" s="231"/>
      <c r="F1077" s="231"/>
      <c r="G1077" s="231"/>
      <c r="H1077" s="231"/>
      <c r="I1077" s="231"/>
      <c r="J1077" s="231"/>
      <c r="K1077" s="231"/>
      <c r="L1077" s="231"/>
      <c r="M1077" s="231"/>
      <c r="N1077" s="231"/>
      <c r="O1077" s="231"/>
      <c r="P1077" s="231"/>
      <c r="Q1077" s="231"/>
      <c r="R1077" s="231"/>
      <c r="S1077" s="231"/>
      <c r="T1077" s="231"/>
      <c r="U1077" s="231"/>
      <c r="V1077" s="231"/>
      <c r="W1077" s="231"/>
      <c r="X1077" s="231" t="s">
        <v>60</v>
      </c>
      <c r="Y1077" s="225">
        <v>1</v>
      </c>
      <c r="Z1077" s="225">
        <v>15</v>
      </c>
      <c r="AA1077" s="225">
        <f t="shared" si="17"/>
        <v>15</v>
      </c>
      <c r="AB1077" s="231" t="s">
        <v>20</v>
      </c>
      <c r="AC1077" s="231" t="s">
        <v>5512</v>
      </c>
    </row>
    <row r="1078" spans="1:29" ht="24" x14ac:dyDescent="0.25">
      <c r="A1078" s="231">
        <v>1075</v>
      </c>
      <c r="B1078" s="225" t="s">
        <v>5544</v>
      </c>
      <c r="C1078" s="224" t="s">
        <v>5915</v>
      </c>
      <c r="D1078" s="273"/>
      <c r="E1078" s="231"/>
      <c r="F1078" s="231"/>
      <c r="G1078" s="231"/>
      <c r="H1078" s="231"/>
      <c r="I1078" s="231"/>
      <c r="J1078" s="231"/>
      <c r="K1078" s="231"/>
      <c r="L1078" s="231"/>
      <c r="M1078" s="231"/>
      <c r="N1078" s="231"/>
      <c r="O1078" s="231"/>
      <c r="P1078" s="231"/>
      <c r="Q1078" s="231"/>
      <c r="R1078" s="231"/>
      <c r="S1078" s="231"/>
      <c r="T1078" s="231"/>
      <c r="U1078" s="231"/>
      <c r="V1078" s="231"/>
      <c r="W1078" s="231"/>
      <c r="X1078" s="231" t="s">
        <v>60</v>
      </c>
      <c r="Y1078" s="225">
        <v>1</v>
      </c>
      <c r="Z1078" s="225">
        <v>15</v>
      </c>
      <c r="AA1078" s="225">
        <f t="shared" si="17"/>
        <v>15</v>
      </c>
      <c r="AB1078" s="231" t="s">
        <v>20</v>
      </c>
      <c r="AC1078" s="231" t="s">
        <v>5512</v>
      </c>
    </row>
    <row r="1079" spans="1:29" ht="36" x14ac:dyDescent="0.25">
      <c r="A1079" s="231">
        <v>1076</v>
      </c>
      <c r="B1079" s="225" t="s">
        <v>5546</v>
      </c>
      <c r="C1079" s="224" t="s">
        <v>5916</v>
      </c>
      <c r="D1079" s="273"/>
      <c r="E1079" s="231"/>
      <c r="F1079" s="231"/>
      <c r="G1079" s="231"/>
      <c r="H1079" s="231"/>
      <c r="I1079" s="231"/>
      <c r="J1079" s="231"/>
      <c r="K1079" s="231"/>
      <c r="L1079" s="231"/>
      <c r="M1079" s="231"/>
      <c r="N1079" s="231"/>
      <c r="O1079" s="231"/>
      <c r="P1079" s="231"/>
      <c r="Q1079" s="231"/>
      <c r="R1079" s="231"/>
      <c r="S1079" s="231"/>
      <c r="T1079" s="231"/>
      <c r="U1079" s="231"/>
      <c r="V1079" s="231"/>
      <c r="W1079" s="231"/>
      <c r="X1079" s="231" t="s">
        <v>60</v>
      </c>
      <c r="Y1079" s="225">
        <v>1</v>
      </c>
      <c r="Z1079" s="225">
        <v>20</v>
      </c>
      <c r="AA1079" s="225">
        <f t="shared" si="17"/>
        <v>20</v>
      </c>
      <c r="AB1079" s="231" t="s">
        <v>20</v>
      </c>
      <c r="AC1079" s="231" t="s">
        <v>5512</v>
      </c>
    </row>
    <row r="1080" spans="1:29" ht="36" x14ac:dyDescent="0.25">
      <c r="A1080" s="231">
        <v>1077</v>
      </c>
      <c r="B1080" s="225" t="s">
        <v>5548</v>
      </c>
      <c r="C1080" s="224" t="s">
        <v>5917</v>
      </c>
      <c r="D1080" s="273"/>
      <c r="E1080" s="231"/>
      <c r="F1080" s="231"/>
      <c r="G1080" s="231"/>
      <c r="H1080" s="231"/>
      <c r="I1080" s="231"/>
      <c r="J1080" s="231"/>
      <c r="K1080" s="231"/>
      <c r="L1080" s="231"/>
      <c r="M1080" s="231"/>
      <c r="N1080" s="231"/>
      <c r="O1080" s="231"/>
      <c r="P1080" s="231"/>
      <c r="Q1080" s="231"/>
      <c r="R1080" s="231"/>
      <c r="S1080" s="231"/>
      <c r="T1080" s="231"/>
      <c r="U1080" s="231"/>
      <c r="V1080" s="231"/>
      <c r="W1080" s="231"/>
      <c r="X1080" s="231" t="s">
        <v>60</v>
      </c>
      <c r="Y1080" s="225">
        <v>1</v>
      </c>
      <c r="Z1080" s="225">
        <v>25</v>
      </c>
      <c r="AA1080" s="225">
        <f t="shared" si="17"/>
        <v>25</v>
      </c>
      <c r="AB1080" s="231" t="s">
        <v>20</v>
      </c>
      <c r="AC1080" s="231" t="s">
        <v>5512</v>
      </c>
    </row>
    <row r="1081" spans="1:29" ht="24" x14ac:dyDescent="0.25">
      <c r="A1081" s="231">
        <v>1078</v>
      </c>
      <c r="B1081" s="225" t="s">
        <v>5550</v>
      </c>
      <c r="C1081" s="224" t="s">
        <v>5918</v>
      </c>
      <c r="D1081" s="273"/>
      <c r="E1081" s="231"/>
      <c r="F1081" s="231"/>
      <c r="G1081" s="231"/>
      <c r="H1081" s="231"/>
      <c r="I1081" s="231"/>
      <c r="J1081" s="231"/>
      <c r="K1081" s="231"/>
      <c r="L1081" s="231"/>
      <c r="M1081" s="231"/>
      <c r="N1081" s="231"/>
      <c r="O1081" s="231"/>
      <c r="P1081" s="231"/>
      <c r="Q1081" s="231"/>
      <c r="R1081" s="231"/>
      <c r="S1081" s="231"/>
      <c r="T1081" s="231"/>
      <c r="U1081" s="231"/>
      <c r="V1081" s="231"/>
      <c r="W1081" s="231"/>
      <c r="X1081" s="231" t="s">
        <v>60</v>
      </c>
      <c r="Y1081" s="225">
        <v>1</v>
      </c>
      <c r="Z1081" s="225">
        <v>25</v>
      </c>
      <c r="AA1081" s="225">
        <f t="shared" si="17"/>
        <v>25</v>
      </c>
      <c r="AB1081" s="231" t="s">
        <v>20</v>
      </c>
      <c r="AC1081" s="231" t="s">
        <v>5512</v>
      </c>
    </row>
    <row r="1082" spans="1:29" ht="24" x14ac:dyDescent="0.25">
      <c r="A1082" s="231">
        <v>1079</v>
      </c>
      <c r="B1082" s="225" t="s">
        <v>5552</v>
      </c>
      <c r="C1082" s="224" t="s">
        <v>5919</v>
      </c>
      <c r="D1082" s="273"/>
      <c r="E1082" s="231"/>
      <c r="F1082" s="231"/>
      <c r="G1082" s="231"/>
      <c r="H1082" s="231"/>
      <c r="I1082" s="231"/>
      <c r="J1082" s="231"/>
      <c r="K1082" s="231"/>
      <c r="L1082" s="231"/>
      <c r="M1082" s="231"/>
      <c r="N1082" s="231"/>
      <c r="O1082" s="231"/>
      <c r="P1082" s="231"/>
      <c r="Q1082" s="231"/>
      <c r="R1082" s="231"/>
      <c r="S1082" s="231"/>
      <c r="T1082" s="231"/>
      <c r="U1082" s="231"/>
      <c r="V1082" s="231"/>
      <c r="W1082" s="231"/>
      <c r="X1082" s="231" t="s">
        <v>60</v>
      </c>
      <c r="Y1082" s="225">
        <v>2</v>
      </c>
      <c r="Z1082" s="225">
        <v>7.5</v>
      </c>
      <c r="AA1082" s="225">
        <f t="shared" si="17"/>
        <v>15</v>
      </c>
      <c r="AB1082" s="231" t="s">
        <v>20</v>
      </c>
      <c r="AC1082" s="231" t="s">
        <v>5512</v>
      </c>
    </row>
    <row r="1083" spans="1:29" ht="24" x14ac:dyDescent="0.25">
      <c r="A1083" s="231">
        <v>1080</v>
      </c>
      <c r="B1083" s="225" t="s">
        <v>5554</v>
      </c>
      <c r="C1083" s="224" t="s">
        <v>5920</v>
      </c>
      <c r="D1083" s="273"/>
      <c r="E1083" s="231"/>
      <c r="F1083" s="231"/>
      <c r="G1083" s="231"/>
      <c r="H1083" s="231"/>
      <c r="I1083" s="231"/>
      <c r="J1083" s="231"/>
      <c r="K1083" s="231"/>
      <c r="L1083" s="231"/>
      <c r="M1083" s="231"/>
      <c r="N1083" s="231"/>
      <c r="O1083" s="231"/>
      <c r="P1083" s="231"/>
      <c r="Q1083" s="231"/>
      <c r="R1083" s="231"/>
      <c r="S1083" s="231"/>
      <c r="T1083" s="231"/>
      <c r="U1083" s="231"/>
      <c r="V1083" s="231"/>
      <c r="W1083" s="231"/>
      <c r="X1083" s="231" t="s">
        <v>60</v>
      </c>
      <c r="Y1083" s="225">
        <v>1</v>
      </c>
      <c r="Z1083" s="225">
        <v>25</v>
      </c>
      <c r="AA1083" s="225">
        <f t="shared" si="17"/>
        <v>25</v>
      </c>
      <c r="AB1083" s="231" t="s">
        <v>20</v>
      </c>
      <c r="AC1083" s="231" t="s">
        <v>5512</v>
      </c>
    </row>
    <row r="1084" spans="1:29" ht="24" x14ac:dyDescent="0.25">
      <c r="A1084" s="231">
        <v>1081</v>
      </c>
      <c r="B1084" s="225" t="s">
        <v>5556</v>
      </c>
      <c r="C1084" s="224" t="s">
        <v>5921</v>
      </c>
      <c r="D1084" s="273"/>
      <c r="E1084" s="231"/>
      <c r="F1084" s="231"/>
      <c r="G1084" s="231"/>
      <c r="H1084" s="231"/>
      <c r="I1084" s="231"/>
      <c r="J1084" s="231"/>
      <c r="K1084" s="231"/>
      <c r="L1084" s="231"/>
      <c r="M1084" s="231"/>
      <c r="N1084" s="231"/>
      <c r="O1084" s="231"/>
      <c r="P1084" s="231"/>
      <c r="Q1084" s="231"/>
      <c r="R1084" s="231"/>
      <c r="S1084" s="231"/>
      <c r="T1084" s="231"/>
      <c r="U1084" s="231"/>
      <c r="V1084" s="231"/>
      <c r="W1084" s="231"/>
      <c r="X1084" s="231" t="s">
        <v>60</v>
      </c>
      <c r="Y1084" s="225">
        <v>1</v>
      </c>
      <c r="Z1084" s="225">
        <v>25</v>
      </c>
      <c r="AA1084" s="225">
        <f t="shared" si="17"/>
        <v>25</v>
      </c>
      <c r="AB1084" s="231" t="s">
        <v>20</v>
      </c>
      <c r="AC1084" s="231" t="s">
        <v>5512</v>
      </c>
    </row>
    <row r="1085" spans="1:29" ht="36" x14ac:dyDescent="0.25">
      <c r="A1085" s="231">
        <v>1082</v>
      </c>
      <c r="B1085" s="225" t="s">
        <v>5558</v>
      </c>
      <c r="C1085" s="224" t="s">
        <v>5922</v>
      </c>
      <c r="D1085" s="273"/>
      <c r="E1085" s="231"/>
      <c r="F1085" s="231"/>
      <c r="G1085" s="231"/>
      <c r="H1085" s="231"/>
      <c r="I1085" s="231"/>
      <c r="J1085" s="231"/>
      <c r="K1085" s="231"/>
      <c r="L1085" s="231"/>
      <c r="M1085" s="231"/>
      <c r="N1085" s="231"/>
      <c r="O1085" s="231"/>
      <c r="P1085" s="231"/>
      <c r="Q1085" s="231"/>
      <c r="R1085" s="231"/>
      <c r="S1085" s="231"/>
      <c r="T1085" s="231"/>
      <c r="U1085" s="231"/>
      <c r="V1085" s="231"/>
      <c r="W1085" s="231"/>
      <c r="X1085" s="231" t="s">
        <v>60</v>
      </c>
      <c r="Y1085" s="225">
        <v>1</v>
      </c>
      <c r="Z1085" s="225">
        <v>25</v>
      </c>
      <c r="AA1085" s="225">
        <f t="shared" si="17"/>
        <v>25</v>
      </c>
      <c r="AB1085" s="231" t="s">
        <v>20</v>
      </c>
      <c r="AC1085" s="231" t="s">
        <v>5512</v>
      </c>
    </row>
    <row r="1086" spans="1:29" ht="36" x14ac:dyDescent="0.25">
      <c r="A1086" s="231">
        <v>1083</v>
      </c>
      <c r="B1086" s="225" t="s">
        <v>5560</v>
      </c>
      <c r="C1086" s="224" t="s">
        <v>5923</v>
      </c>
      <c r="D1086" s="273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1"/>
      <c r="Q1086" s="231"/>
      <c r="R1086" s="231"/>
      <c r="S1086" s="231"/>
      <c r="T1086" s="231"/>
      <c r="U1086" s="231"/>
      <c r="V1086" s="231"/>
      <c r="W1086" s="231"/>
      <c r="X1086" s="231" t="s">
        <v>60</v>
      </c>
      <c r="Y1086" s="225">
        <v>1</v>
      </c>
      <c r="Z1086" s="225">
        <v>15</v>
      </c>
      <c r="AA1086" s="225">
        <f t="shared" si="17"/>
        <v>15</v>
      </c>
      <c r="AB1086" s="231" t="s">
        <v>20</v>
      </c>
      <c r="AC1086" s="231" t="s">
        <v>5512</v>
      </c>
    </row>
    <row r="1087" spans="1:29" ht="36" x14ac:dyDescent="0.25">
      <c r="A1087" s="231">
        <v>1084</v>
      </c>
      <c r="B1087" s="225" t="s">
        <v>5562</v>
      </c>
      <c r="C1087" s="224" t="s">
        <v>5924</v>
      </c>
      <c r="D1087" s="273"/>
      <c r="E1087" s="231"/>
      <c r="F1087" s="231"/>
      <c r="G1087" s="231"/>
      <c r="H1087" s="231"/>
      <c r="I1087" s="231"/>
      <c r="J1087" s="231"/>
      <c r="K1087" s="231"/>
      <c r="L1087" s="231"/>
      <c r="M1087" s="231"/>
      <c r="N1087" s="231"/>
      <c r="O1087" s="231"/>
      <c r="P1087" s="231"/>
      <c r="Q1087" s="231"/>
      <c r="R1087" s="231"/>
      <c r="S1087" s="231"/>
      <c r="T1087" s="231"/>
      <c r="U1087" s="231"/>
      <c r="V1087" s="231"/>
      <c r="W1087" s="231"/>
      <c r="X1087" s="231" t="s">
        <v>60</v>
      </c>
      <c r="Y1087" s="225">
        <v>1</v>
      </c>
      <c r="Z1087" s="225">
        <v>25</v>
      </c>
      <c r="AA1087" s="225">
        <f t="shared" si="17"/>
        <v>25</v>
      </c>
      <c r="AB1087" s="231" t="s">
        <v>20</v>
      </c>
      <c r="AC1087" s="231" t="s">
        <v>5512</v>
      </c>
    </row>
    <row r="1088" spans="1:29" ht="36" x14ac:dyDescent="0.25">
      <c r="A1088" s="231">
        <v>1085</v>
      </c>
      <c r="B1088" s="225" t="s">
        <v>5564</v>
      </c>
      <c r="C1088" s="224" t="s">
        <v>5925</v>
      </c>
      <c r="D1088" s="273"/>
      <c r="E1088" s="231"/>
      <c r="F1088" s="231"/>
      <c r="G1088" s="231"/>
      <c r="H1088" s="231"/>
      <c r="I1088" s="231"/>
      <c r="J1088" s="231"/>
      <c r="K1088" s="231"/>
      <c r="L1088" s="231"/>
      <c r="M1088" s="231"/>
      <c r="N1088" s="231"/>
      <c r="O1088" s="231"/>
      <c r="P1088" s="231"/>
      <c r="Q1088" s="231"/>
      <c r="R1088" s="231"/>
      <c r="S1088" s="231"/>
      <c r="T1088" s="231"/>
      <c r="U1088" s="231"/>
      <c r="V1088" s="231"/>
      <c r="W1088" s="231"/>
      <c r="X1088" s="231" t="s">
        <v>60</v>
      </c>
      <c r="Y1088" s="225">
        <v>1</v>
      </c>
      <c r="Z1088" s="225">
        <v>15</v>
      </c>
      <c r="AA1088" s="225">
        <f t="shared" si="17"/>
        <v>15</v>
      </c>
      <c r="AB1088" s="231" t="s">
        <v>20</v>
      </c>
      <c r="AC1088" s="231" t="s">
        <v>5512</v>
      </c>
    </row>
    <row r="1089" spans="1:29" ht="36" x14ac:dyDescent="0.25">
      <c r="A1089" s="231">
        <v>1086</v>
      </c>
      <c r="B1089" s="225" t="s">
        <v>5566</v>
      </c>
      <c r="C1089" s="224" t="s">
        <v>5926</v>
      </c>
      <c r="D1089" s="273"/>
      <c r="E1089" s="231"/>
      <c r="F1089" s="231"/>
      <c r="G1089" s="231"/>
      <c r="H1089" s="231"/>
      <c r="I1089" s="231"/>
      <c r="J1089" s="231"/>
      <c r="K1089" s="231"/>
      <c r="L1089" s="231"/>
      <c r="M1089" s="231"/>
      <c r="N1089" s="231"/>
      <c r="O1089" s="231"/>
      <c r="P1089" s="231"/>
      <c r="Q1089" s="231"/>
      <c r="R1089" s="231"/>
      <c r="S1089" s="231"/>
      <c r="T1089" s="231"/>
      <c r="U1089" s="231"/>
      <c r="V1089" s="231"/>
      <c r="W1089" s="231"/>
      <c r="X1089" s="231" t="s">
        <v>60</v>
      </c>
      <c r="Y1089" s="225">
        <v>1</v>
      </c>
      <c r="Z1089" s="220">
        <v>15</v>
      </c>
      <c r="AA1089" s="225">
        <f t="shared" si="17"/>
        <v>15</v>
      </c>
      <c r="AB1089" s="231" t="s">
        <v>20</v>
      </c>
      <c r="AC1089" s="231" t="s">
        <v>5512</v>
      </c>
    </row>
    <row r="1090" spans="1:29" ht="36" x14ac:dyDescent="0.25">
      <c r="A1090" s="231">
        <v>1087</v>
      </c>
      <c r="B1090" s="225" t="s">
        <v>5568</v>
      </c>
      <c r="C1090" s="224" t="s">
        <v>5927</v>
      </c>
      <c r="D1090" s="273"/>
      <c r="E1090" s="231"/>
      <c r="F1090" s="231"/>
      <c r="G1090" s="231"/>
      <c r="H1090" s="231"/>
      <c r="I1090" s="231"/>
      <c r="J1090" s="231"/>
      <c r="K1090" s="231"/>
      <c r="L1090" s="231"/>
      <c r="M1090" s="231"/>
      <c r="N1090" s="231"/>
      <c r="O1090" s="231"/>
      <c r="P1090" s="231"/>
      <c r="Q1090" s="231"/>
      <c r="R1090" s="231"/>
      <c r="S1090" s="231"/>
      <c r="T1090" s="231"/>
      <c r="U1090" s="231"/>
      <c r="V1090" s="231"/>
      <c r="W1090" s="231"/>
      <c r="X1090" s="231" t="s">
        <v>60</v>
      </c>
      <c r="Y1090" s="225">
        <v>1</v>
      </c>
      <c r="Z1090" s="220">
        <v>15</v>
      </c>
      <c r="AA1090" s="225">
        <f t="shared" si="17"/>
        <v>15</v>
      </c>
      <c r="AB1090" s="231" t="s">
        <v>20</v>
      </c>
      <c r="AC1090" s="231" t="s">
        <v>5512</v>
      </c>
    </row>
    <row r="1091" spans="1:29" ht="36" x14ac:dyDescent="0.25">
      <c r="A1091" s="231">
        <v>1088</v>
      </c>
      <c r="B1091" s="225" t="s">
        <v>5570</v>
      </c>
      <c r="C1091" s="224" t="s">
        <v>5928</v>
      </c>
      <c r="D1091" s="273"/>
      <c r="E1091" s="231"/>
      <c r="F1091" s="231"/>
      <c r="G1091" s="231"/>
      <c r="H1091" s="231"/>
      <c r="I1091" s="231"/>
      <c r="J1091" s="231"/>
      <c r="K1091" s="231"/>
      <c r="L1091" s="231"/>
      <c r="M1091" s="231"/>
      <c r="N1091" s="231"/>
      <c r="O1091" s="231"/>
      <c r="P1091" s="231"/>
      <c r="Q1091" s="231"/>
      <c r="R1091" s="231"/>
      <c r="S1091" s="231"/>
      <c r="T1091" s="231"/>
      <c r="U1091" s="231"/>
      <c r="V1091" s="231"/>
      <c r="W1091" s="231"/>
      <c r="X1091" s="231" t="s">
        <v>60</v>
      </c>
      <c r="Y1091" s="225">
        <v>1</v>
      </c>
      <c r="Z1091" s="220">
        <v>15</v>
      </c>
      <c r="AA1091" s="225">
        <f t="shared" si="17"/>
        <v>15</v>
      </c>
      <c r="AB1091" s="231" t="s">
        <v>20</v>
      </c>
      <c r="AC1091" s="231" t="s">
        <v>5512</v>
      </c>
    </row>
    <row r="1092" spans="1:29" ht="36" x14ac:dyDescent="0.25">
      <c r="A1092" s="231">
        <v>1089</v>
      </c>
      <c r="B1092" s="225" t="s">
        <v>5572</v>
      </c>
      <c r="C1092" s="224" t="s">
        <v>5929</v>
      </c>
      <c r="D1092" s="273"/>
      <c r="E1092" s="231"/>
      <c r="F1092" s="231"/>
      <c r="G1092" s="231"/>
      <c r="H1092" s="231"/>
      <c r="I1092" s="231"/>
      <c r="J1092" s="231"/>
      <c r="K1092" s="231"/>
      <c r="L1092" s="231"/>
      <c r="M1092" s="231"/>
      <c r="N1092" s="231"/>
      <c r="O1092" s="231"/>
      <c r="P1092" s="231"/>
      <c r="Q1092" s="231"/>
      <c r="R1092" s="231"/>
      <c r="S1092" s="231"/>
      <c r="T1092" s="231"/>
      <c r="U1092" s="231"/>
      <c r="V1092" s="231"/>
      <c r="W1092" s="231"/>
      <c r="X1092" s="231" t="s">
        <v>60</v>
      </c>
      <c r="Y1092" s="225">
        <v>1</v>
      </c>
      <c r="Z1092" s="220">
        <v>15</v>
      </c>
      <c r="AA1092" s="225">
        <f t="shared" si="17"/>
        <v>15</v>
      </c>
      <c r="AB1092" s="231" t="s">
        <v>20</v>
      </c>
      <c r="AC1092" s="231" t="s">
        <v>5512</v>
      </c>
    </row>
    <row r="1093" spans="1:29" ht="48" x14ac:dyDescent="0.25">
      <c r="A1093" s="231">
        <v>1090</v>
      </c>
      <c r="B1093" s="225" t="s">
        <v>5574</v>
      </c>
      <c r="C1093" s="224" t="s">
        <v>5930</v>
      </c>
      <c r="D1093" s="273"/>
      <c r="E1093" s="231"/>
      <c r="F1093" s="231"/>
      <c r="G1093" s="231"/>
      <c r="H1093" s="231"/>
      <c r="I1093" s="231"/>
      <c r="J1093" s="231"/>
      <c r="K1093" s="231"/>
      <c r="L1093" s="231"/>
      <c r="M1093" s="231"/>
      <c r="N1093" s="231"/>
      <c r="O1093" s="231"/>
      <c r="P1093" s="231"/>
      <c r="Q1093" s="231"/>
      <c r="R1093" s="231"/>
      <c r="S1093" s="231"/>
      <c r="T1093" s="231"/>
      <c r="U1093" s="231"/>
      <c r="V1093" s="231"/>
      <c r="W1093" s="231"/>
      <c r="X1093" s="231" t="s">
        <v>60</v>
      </c>
      <c r="Y1093" s="225">
        <v>1</v>
      </c>
      <c r="Z1093" s="220">
        <v>15</v>
      </c>
      <c r="AA1093" s="225">
        <f t="shared" si="17"/>
        <v>15</v>
      </c>
      <c r="AB1093" s="231" t="s">
        <v>20</v>
      </c>
      <c r="AC1093" s="231" t="s">
        <v>5512</v>
      </c>
    </row>
    <row r="1094" spans="1:29" ht="36" x14ac:dyDescent="0.25">
      <c r="A1094" s="231">
        <v>1091</v>
      </c>
      <c r="B1094" s="225" t="s">
        <v>5576</v>
      </c>
      <c r="C1094" s="224" t="s">
        <v>5931</v>
      </c>
      <c r="D1094" s="273"/>
      <c r="E1094" s="231"/>
      <c r="F1094" s="231"/>
      <c r="G1094" s="231"/>
      <c r="H1094" s="231"/>
      <c r="I1094" s="231"/>
      <c r="J1094" s="231"/>
      <c r="K1094" s="231"/>
      <c r="L1094" s="231"/>
      <c r="M1094" s="231"/>
      <c r="N1094" s="231"/>
      <c r="O1094" s="231"/>
      <c r="P1094" s="231"/>
      <c r="Q1094" s="231"/>
      <c r="R1094" s="231"/>
      <c r="S1094" s="231"/>
      <c r="T1094" s="231"/>
      <c r="U1094" s="231"/>
      <c r="V1094" s="231"/>
      <c r="W1094" s="231"/>
      <c r="X1094" s="231" t="s">
        <v>60</v>
      </c>
      <c r="Y1094" s="225">
        <v>1</v>
      </c>
      <c r="Z1094" s="220">
        <v>10</v>
      </c>
      <c r="AA1094" s="225">
        <f t="shared" si="17"/>
        <v>10</v>
      </c>
      <c r="AB1094" s="231" t="s">
        <v>20</v>
      </c>
      <c r="AC1094" s="231" t="s">
        <v>5512</v>
      </c>
    </row>
    <row r="1095" spans="1:29" ht="36" x14ac:dyDescent="0.25">
      <c r="A1095" s="231">
        <v>1092</v>
      </c>
      <c r="B1095" s="225" t="s">
        <v>5578</v>
      </c>
      <c r="C1095" s="224" t="s">
        <v>5932</v>
      </c>
      <c r="D1095" s="273"/>
      <c r="E1095" s="231"/>
      <c r="F1095" s="231"/>
      <c r="G1095" s="231"/>
      <c r="H1095" s="231"/>
      <c r="I1095" s="231"/>
      <c r="J1095" s="231"/>
      <c r="K1095" s="231"/>
      <c r="L1095" s="231"/>
      <c r="M1095" s="231"/>
      <c r="N1095" s="231"/>
      <c r="O1095" s="231"/>
      <c r="P1095" s="231"/>
      <c r="Q1095" s="231"/>
      <c r="R1095" s="231"/>
      <c r="S1095" s="231"/>
      <c r="T1095" s="231"/>
      <c r="U1095" s="231"/>
      <c r="V1095" s="231"/>
      <c r="W1095" s="231"/>
      <c r="X1095" s="231" t="s">
        <v>60</v>
      </c>
      <c r="Y1095" s="225">
        <v>1</v>
      </c>
      <c r="Z1095" s="220">
        <v>10</v>
      </c>
      <c r="AA1095" s="225">
        <f t="shared" si="17"/>
        <v>10</v>
      </c>
      <c r="AB1095" s="231" t="s">
        <v>20</v>
      </c>
      <c r="AC1095" s="231" t="s">
        <v>5512</v>
      </c>
    </row>
    <row r="1096" spans="1:29" ht="36" x14ac:dyDescent="0.25">
      <c r="A1096" s="231">
        <v>1093</v>
      </c>
      <c r="B1096" s="225" t="s">
        <v>5580</v>
      </c>
      <c r="C1096" s="224" t="s">
        <v>5933</v>
      </c>
      <c r="D1096" s="273"/>
      <c r="E1096" s="231"/>
      <c r="F1096" s="231"/>
      <c r="G1096" s="231"/>
      <c r="H1096" s="231"/>
      <c r="I1096" s="231"/>
      <c r="J1096" s="231"/>
      <c r="K1096" s="231"/>
      <c r="L1096" s="231"/>
      <c r="M1096" s="231"/>
      <c r="N1096" s="231"/>
      <c r="O1096" s="231"/>
      <c r="P1096" s="231"/>
      <c r="Q1096" s="231"/>
      <c r="R1096" s="231"/>
      <c r="S1096" s="231"/>
      <c r="T1096" s="231"/>
      <c r="U1096" s="231"/>
      <c r="V1096" s="231"/>
      <c r="W1096" s="231"/>
      <c r="X1096" s="231" t="s">
        <v>60</v>
      </c>
      <c r="Y1096" s="225">
        <v>1</v>
      </c>
      <c r="Z1096" s="225">
        <v>10</v>
      </c>
      <c r="AA1096" s="225">
        <f t="shared" si="17"/>
        <v>10</v>
      </c>
      <c r="AB1096" s="231" t="s">
        <v>20</v>
      </c>
      <c r="AC1096" s="231" t="s">
        <v>5512</v>
      </c>
    </row>
    <row r="1097" spans="1:29" ht="36" x14ac:dyDescent="0.25">
      <c r="A1097" s="231">
        <v>1094</v>
      </c>
      <c r="B1097" s="225" t="s">
        <v>5584</v>
      </c>
      <c r="C1097" s="224" t="s">
        <v>5934</v>
      </c>
      <c r="D1097" s="273"/>
      <c r="E1097" s="231"/>
      <c r="F1097" s="231"/>
      <c r="G1097" s="231"/>
      <c r="H1097" s="231"/>
      <c r="I1097" s="231"/>
      <c r="J1097" s="231"/>
      <c r="K1097" s="231"/>
      <c r="L1097" s="231"/>
      <c r="M1097" s="231"/>
      <c r="N1097" s="231"/>
      <c r="O1097" s="231"/>
      <c r="P1097" s="231"/>
      <c r="Q1097" s="231"/>
      <c r="R1097" s="231"/>
      <c r="S1097" s="231"/>
      <c r="T1097" s="231"/>
      <c r="U1097" s="231"/>
      <c r="V1097" s="231"/>
      <c r="W1097" s="231"/>
      <c r="X1097" s="231" t="s">
        <v>60</v>
      </c>
      <c r="Y1097" s="225">
        <v>1</v>
      </c>
      <c r="Z1097" s="225">
        <v>10</v>
      </c>
      <c r="AA1097" s="225">
        <f t="shared" si="17"/>
        <v>10</v>
      </c>
      <c r="AB1097" s="231" t="s">
        <v>20</v>
      </c>
      <c r="AC1097" s="231" t="s">
        <v>5512</v>
      </c>
    </row>
    <row r="1098" spans="1:29" ht="36" x14ac:dyDescent="0.25">
      <c r="A1098" s="231">
        <v>1095</v>
      </c>
      <c r="B1098" s="225" t="s">
        <v>5586</v>
      </c>
      <c r="C1098" s="224" t="s">
        <v>5935</v>
      </c>
      <c r="D1098" s="273"/>
      <c r="E1098" s="231"/>
      <c r="F1098" s="231"/>
      <c r="G1098" s="231"/>
      <c r="H1098" s="231"/>
      <c r="I1098" s="231"/>
      <c r="J1098" s="231"/>
      <c r="K1098" s="231"/>
      <c r="L1098" s="231"/>
      <c r="M1098" s="231"/>
      <c r="N1098" s="231"/>
      <c r="O1098" s="231"/>
      <c r="P1098" s="231"/>
      <c r="Q1098" s="231"/>
      <c r="R1098" s="231"/>
      <c r="S1098" s="231"/>
      <c r="T1098" s="231"/>
      <c r="U1098" s="231"/>
      <c r="V1098" s="231"/>
      <c r="W1098" s="231"/>
      <c r="X1098" s="231" t="s">
        <v>60</v>
      </c>
      <c r="Y1098" s="225">
        <v>1</v>
      </c>
      <c r="Z1098" s="225">
        <v>10</v>
      </c>
      <c r="AA1098" s="225">
        <f t="shared" si="17"/>
        <v>10</v>
      </c>
      <c r="AB1098" s="231" t="s">
        <v>20</v>
      </c>
      <c r="AC1098" s="231" t="s">
        <v>5512</v>
      </c>
    </row>
    <row r="1099" spans="1:29" ht="36" x14ac:dyDescent="0.25">
      <c r="A1099" s="231">
        <v>1096</v>
      </c>
      <c r="B1099" s="225" t="s">
        <v>5588</v>
      </c>
      <c r="C1099" s="224" t="s">
        <v>5936</v>
      </c>
      <c r="D1099" s="273"/>
      <c r="E1099" s="231"/>
      <c r="F1099" s="231"/>
      <c r="G1099" s="231"/>
      <c r="H1099" s="231"/>
      <c r="I1099" s="231"/>
      <c r="J1099" s="231"/>
      <c r="K1099" s="231"/>
      <c r="L1099" s="231"/>
      <c r="M1099" s="231"/>
      <c r="N1099" s="231"/>
      <c r="O1099" s="231"/>
      <c r="P1099" s="231"/>
      <c r="Q1099" s="231"/>
      <c r="R1099" s="231"/>
      <c r="S1099" s="231"/>
      <c r="T1099" s="231"/>
      <c r="U1099" s="231"/>
      <c r="V1099" s="231"/>
      <c r="W1099" s="231"/>
      <c r="X1099" s="231" t="s">
        <v>60</v>
      </c>
      <c r="Y1099" s="225">
        <v>1</v>
      </c>
      <c r="Z1099" s="225">
        <v>10</v>
      </c>
      <c r="AA1099" s="225">
        <f t="shared" si="17"/>
        <v>10</v>
      </c>
      <c r="AB1099" s="231" t="s">
        <v>20</v>
      </c>
      <c r="AC1099" s="231" t="s">
        <v>5512</v>
      </c>
    </row>
    <row r="1100" spans="1:29" ht="24" x14ac:dyDescent="0.25">
      <c r="A1100" s="231">
        <v>1097</v>
      </c>
      <c r="B1100" s="225" t="s">
        <v>5590</v>
      </c>
      <c r="C1100" s="224" t="s">
        <v>5937</v>
      </c>
      <c r="D1100" s="273"/>
      <c r="E1100" s="231"/>
      <c r="F1100" s="231"/>
      <c r="G1100" s="231"/>
      <c r="H1100" s="231"/>
      <c r="I1100" s="231"/>
      <c r="J1100" s="231"/>
      <c r="K1100" s="231"/>
      <c r="L1100" s="231"/>
      <c r="M1100" s="231"/>
      <c r="N1100" s="231"/>
      <c r="O1100" s="231"/>
      <c r="P1100" s="231"/>
      <c r="Q1100" s="231"/>
      <c r="R1100" s="231"/>
      <c r="S1100" s="231"/>
      <c r="T1100" s="231"/>
      <c r="U1100" s="231"/>
      <c r="V1100" s="231"/>
      <c r="W1100" s="231"/>
      <c r="X1100" s="231" t="s">
        <v>60</v>
      </c>
      <c r="Y1100" s="225">
        <v>1</v>
      </c>
      <c r="Z1100" s="225">
        <v>10</v>
      </c>
      <c r="AA1100" s="225">
        <f t="shared" ref="AA1100:AA1163" si="18">Z1100*Y1100</f>
        <v>10</v>
      </c>
      <c r="AB1100" s="231" t="s">
        <v>20</v>
      </c>
      <c r="AC1100" s="231" t="s">
        <v>5512</v>
      </c>
    </row>
    <row r="1101" spans="1:29" ht="36" x14ac:dyDescent="0.25">
      <c r="A1101" s="231">
        <v>1098</v>
      </c>
      <c r="B1101" s="225" t="s">
        <v>5592</v>
      </c>
      <c r="C1101" s="224" t="s">
        <v>5938</v>
      </c>
      <c r="D1101" s="273"/>
      <c r="E1101" s="231"/>
      <c r="F1101" s="231"/>
      <c r="G1101" s="231"/>
      <c r="H1101" s="231"/>
      <c r="I1101" s="231"/>
      <c r="J1101" s="231"/>
      <c r="K1101" s="231"/>
      <c r="L1101" s="231"/>
      <c r="M1101" s="231"/>
      <c r="N1101" s="231"/>
      <c r="O1101" s="231"/>
      <c r="P1101" s="231"/>
      <c r="Q1101" s="231"/>
      <c r="R1101" s="231"/>
      <c r="S1101" s="231"/>
      <c r="T1101" s="231"/>
      <c r="U1101" s="231"/>
      <c r="V1101" s="231"/>
      <c r="W1101" s="231"/>
      <c r="X1101" s="231" t="s">
        <v>60</v>
      </c>
      <c r="Y1101" s="225">
        <v>1</v>
      </c>
      <c r="Z1101" s="225">
        <v>15</v>
      </c>
      <c r="AA1101" s="225">
        <f t="shared" si="18"/>
        <v>15</v>
      </c>
      <c r="AB1101" s="231" t="s">
        <v>20</v>
      </c>
      <c r="AC1101" s="231" t="s">
        <v>5512</v>
      </c>
    </row>
    <row r="1102" spans="1:29" ht="36" x14ac:dyDescent="0.25">
      <c r="A1102" s="231">
        <v>1099</v>
      </c>
      <c r="B1102" s="225" t="s">
        <v>5596</v>
      </c>
      <c r="C1102" s="224" t="s">
        <v>5939</v>
      </c>
      <c r="D1102" s="273"/>
      <c r="E1102" s="231"/>
      <c r="F1102" s="231"/>
      <c r="G1102" s="231"/>
      <c r="H1102" s="231"/>
      <c r="I1102" s="231"/>
      <c r="J1102" s="231"/>
      <c r="K1102" s="231"/>
      <c r="L1102" s="231"/>
      <c r="M1102" s="231"/>
      <c r="N1102" s="231"/>
      <c r="O1102" s="231"/>
      <c r="P1102" s="231"/>
      <c r="Q1102" s="231"/>
      <c r="R1102" s="231"/>
      <c r="S1102" s="231"/>
      <c r="T1102" s="231"/>
      <c r="U1102" s="231"/>
      <c r="V1102" s="231"/>
      <c r="W1102" s="231"/>
      <c r="X1102" s="231" t="s">
        <v>60</v>
      </c>
      <c r="Y1102" s="225">
        <v>1</v>
      </c>
      <c r="Z1102" s="225">
        <v>25</v>
      </c>
      <c r="AA1102" s="225">
        <f t="shared" si="18"/>
        <v>25</v>
      </c>
      <c r="AB1102" s="231" t="s">
        <v>20</v>
      </c>
      <c r="AC1102" s="231" t="s">
        <v>5512</v>
      </c>
    </row>
    <row r="1103" spans="1:29" ht="48" x14ac:dyDescent="0.25">
      <c r="A1103" s="231">
        <v>1100</v>
      </c>
      <c r="B1103" s="225" t="s">
        <v>5598</v>
      </c>
      <c r="C1103" s="224" t="s">
        <v>5940</v>
      </c>
      <c r="D1103" s="273"/>
      <c r="E1103" s="231"/>
      <c r="F1103" s="231"/>
      <c r="G1103" s="231"/>
      <c r="H1103" s="231"/>
      <c r="I1103" s="231"/>
      <c r="J1103" s="231"/>
      <c r="K1103" s="231"/>
      <c r="L1103" s="231"/>
      <c r="M1103" s="231"/>
      <c r="N1103" s="231"/>
      <c r="O1103" s="231"/>
      <c r="P1103" s="231"/>
      <c r="Q1103" s="231"/>
      <c r="R1103" s="231"/>
      <c r="S1103" s="231"/>
      <c r="T1103" s="231"/>
      <c r="U1103" s="231"/>
      <c r="V1103" s="231"/>
      <c r="W1103" s="231"/>
      <c r="X1103" s="231" t="s">
        <v>60</v>
      </c>
      <c r="Y1103" s="225">
        <v>1</v>
      </c>
      <c r="Z1103" s="220">
        <v>25</v>
      </c>
      <c r="AA1103" s="225">
        <f t="shared" si="18"/>
        <v>25</v>
      </c>
      <c r="AB1103" s="231" t="s">
        <v>20</v>
      </c>
      <c r="AC1103" s="231" t="s">
        <v>5512</v>
      </c>
    </row>
    <row r="1104" spans="1:29" ht="36" x14ac:dyDescent="0.25">
      <c r="A1104" s="231">
        <v>1101</v>
      </c>
      <c r="B1104" s="225" t="s">
        <v>5600</v>
      </c>
      <c r="C1104" s="224" t="s">
        <v>5941</v>
      </c>
      <c r="D1104" s="273"/>
      <c r="E1104" s="231"/>
      <c r="F1104" s="231"/>
      <c r="G1104" s="231"/>
      <c r="H1104" s="231"/>
      <c r="I1104" s="231"/>
      <c r="J1104" s="231"/>
      <c r="K1104" s="231"/>
      <c r="L1104" s="231"/>
      <c r="M1104" s="231"/>
      <c r="N1104" s="231"/>
      <c r="O1104" s="231"/>
      <c r="P1104" s="231"/>
      <c r="Q1104" s="231"/>
      <c r="R1104" s="231"/>
      <c r="S1104" s="231"/>
      <c r="T1104" s="231"/>
      <c r="U1104" s="231"/>
      <c r="V1104" s="231"/>
      <c r="W1104" s="231"/>
      <c r="X1104" s="231" t="s">
        <v>60</v>
      </c>
      <c r="Y1104" s="225">
        <v>1</v>
      </c>
      <c r="Z1104" s="220">
        <v>25</v>
      </c>
      <c r="AA1104" s="225">
        <f t="shared" si="18"/>
        <v>25</v>
      </c>
      <c r="AB1104" s="231" t="s">
        <v>20</v>
      </c>
      <c r="AC1104" s="231" t="s">
        <v>5512</v>
      </c>
    </row>
    <row r="1105" spans="1:29" ht="48" x14ac:dyDescent="0.25">
      <c r="A1105" s="231">
        <v>1102</v>
      </c>
      <c r="B1105" s="225" t="s">
        <v>5602</v>
      </c>
      <c r="C1105" s="224" t="s">
        <v>5942</v>
      </c>
      <c r="D1105" s="273"/>
      <c r="E1105" s="231"/>
      <c r="F1105" s="231"/>
      <c r="G1105" s="231"/>
      <c r="H1105" s="231"/>
      <c r="I1105" s="231"/>
      <c r="J1105" s="231"/>
      <c r="K1105" s="231"/>
      <c r="L1105" s="231"/>
      <c r="M1105" s="231"/>
      <c r="N1105" s="231"/>
      <c r="O1105" s="231"/>
      <c r="P1105" s="231"/>
      <c r="Q1105" s="231"/>
      <c r="R1105" s="231"/>
      <c r="S1105" s="231"/>
      <c r="T1105" s="231"/>
      <c r="U1105" s="231"/>
      <c r="V1105" s="231"/>
      <c r="W1105" s="231"/>
      <c r="X1105" s="231" t="s">
        <v>60</v>
      </c>
      <c r="Y1105" s="225">
        <v>1</v>
      </c>
      <c r="Z1105" s="225">
        <v>15</v>
      </c>
      <c r="AA1105" s="225">
        <f t="shared" si="18"/>
        <v>15</v>
      </c>
      <c r="AB1105" s="231" t="s">
        <v>20</v>
      </c>
      <c r="AC1105" s="231" t="s">
        <v>5512</v>
      </c>
    </row>
    <row r="1106" spans="1:29" ht="36" x14ac:dyDescent="0.25">
      <c r="A1106" s="231">
        <v>1103</v>
      </c>
      <c r="B1106" s="225" t="s">
        <v>5604</v>
      </c>
      <c r="C1106" s="224" t="s">
        <v>5943</v>
      </c>
      <c r="D1106" s="273"/>
      <c r="E1106" s="231"/>
      <c r="F1106" s="231"/>
      <c r="G1106" s="231"/>
      <c r="H1106" s="231"/>
      <c r="I1106" s="231"/>
      <c r="J1106" s="231"/>
      <c r="K1106" s="231"/>
      <c r="L1106" s="231"/>
      <c r="M1106" s="231"/>
      <c r="N1106" s="231"/>
      <c r="O1106" s="231"/>
      <c r="P1106" s="231"/>
      <c r="Q1106" s="231"/>
      <c r="R1106" s="231"/>
      <c r="S1106" s="231"/>
      <c r="T1106" s="231"/>
      <c r="U1106" s="231"/>
      <c r="V1106" s="231"/>
      <c r="W1106" s="231"/>
      <c r="X1106" s="231" t="s">
        <v>60</v>
      </c>
      <c r="Y1106" s="225">
        <v>1</v>
      </c>
      <c r="Z1106" s="225">
        <v>15</v>
      </c>
      <c r="AA1106" s="225">
        <f t="shared" si="18"/>
        <v>15</v>
      </c>
      <c r="AB1106" s="231" t="s">
        <v>20</v>
      </c>
      <c r="AC1106" s="231" t="s">
        <v>5512</v>
      </c>
    </row>
    <row r="1107" spans="1:29" ht="36" x14ac:dyDescent="0.25">
      <c r="A1107" s="231">
        <v>1104</v>
      </c>
      <c r="B1107" s="225" t="s">
        <v>5606</v>
      </c>
      <c r="C1107" s="224" t="s">
        <v>5944</v>
      </c>
      <c r="D1107" s="273"/>
      <c r="E1107" s="231"/>
      <c r="F1107" s="231"/>
      <c r="G1107" s="231"/>
      <c r="H1107" s="231"/>
      <c r="I1107" s="231"/>
      <c r="J1107" s="231"/>
      <c r="K1107" s="231"/>
      <c r="L1107" s="231"/>
      <c r="M1107" s="231"/>
      <c r="N1107" s="231"/>
      <c r="O1107" s="231"/>
      <c r="P1107" s="231"/>
      <c r="Q1107" s="231"/>
      <c r="R1107" s="231"/>
      <c r="S1107" s="231"/>
      <c r="T1107" s="231"/>
      <c r="U1107" s="231"/>
      <c r="V1107" s="231"/>
      <c r="W1107" s="231"/>
      <c r="X1107" s="231" t="s">
        <v>60</v>
      </c>
      <c r="Y1107" s="225">
        <v>1</v>
      </c>
      <c r="Z1107" s="225">
        <v>15</v>
      </c>
      <c r="AA1107" s="225">
        <f t="shared" si="18"/>
        <v>15</v>
      </c>
      <c r="AB1107" s="231" t="s">
        <v>20</v>
      </c>
      <c r="AC1107" s="231" t="s">
        <v>5512</v>
      </c>
    </row>
    <row r="1108" spans="1:29" ht="36" x14ac:dyDescent="0.25">
      <c r="A1108" s="231">
        <v>1105</v>
      </c>
      <c r="B1108" s="225" t="s">
        <v>5608</v>
      </c>
      <c r="C1108" s="224" t="s">
        <v>5945</v>
      </c>
      <c r="D1108" s="273"/>
      <c r="E1108" s="231"/>
      <c r="F1108" s="231"/>
      <c r="G1108" s="231"/>
      <c r="H1108" s="231"/>
      <c r="I1108" s="231"/>
      <c r="J1108" s="231"/>
      <c r="K1108" s="231"/>
      <c r="L1108" s="231"/>
      <c r="M1108" s="231"/>
      <c r="N1108" s="231"/>
      <c r="O1108" s="231"/>
      <c r="P1108" s="231"/>
      <c r="Q1108" s="231"/>
      <c r="R1108" s="231"/>
      <c r="S1108" s="231"/>
      <c r="T1108" s="231"/>
      <c r="U1108" s="231"/>
      <c r="V1108" s="231"/>
      <c r="W1108" s="231"/>
      <c r="X1108" s="231" t="s">
        <v>60</v>
      </c>
      <c r="Y1108" s="225">
        <v>1</v>
      </c>
      <c r="Z1108" s="225">
        <v>20</v>
      </c>
      <c r="AA1108" s="225">
        <f t="shared" si="18"/>
        <v>20</v>
      </c>
      <c r="AB1108" s="231" t="s">
        <v>20</v>
      </c>
      <c r="AC1108" s="231" t="s">
        <v>5512</v>
      </c>
    </row>
    <row r="1109" spans="1:29" ht="48" x14ac:dyDescent="0.25">
      <c r="A1109" s="231">
        <v>1106</v>
      </c>
      <c r="B1109" s="225" t="s">
        <v>5610</v>
      </c>
      <c r="C1109" s="224" t="s">
        <v>5946</v>
      </c>
      <c r="D1109" s="273"/>
      <c r="E1109" s="231"/>
      <c r="F1109" s="231"/>
      <c r="G1109" s="231"/>
      <c r="H1109" s="231"/>
      <c r="I1109" s="231"/>
      <c r="J1109" s="231"/>
      <c r="K1109" s="231"/>
      <c r="L1109" s="231"/>
      <c r="M1109" s="231"/>
      <c r="N1109" s="231"/>
      <c r="O1109" s="231"/>
      <c r="P1109" s="231"/>
      <c r="Q1109" s="231"/>
      <c r="R1109" s="231"/>
      <c r="S1109" s="231"/>
      <c r="T1109" s="231"/>
      <c r="U1109" s="231"/>
      <c r="V1109" s="231"/>
      <c r="W1109" s="231"/>
      <c r="X1109" s="231" t="s">
        <v>60</v>
      </c>
      <c r="Y1109" s="225">
        <v>1</v>
      </c>
      <c r="Z1109" s="220">
        <v>20</v>
      </c>
      <c r="AA1109" s="225">
        <f t="shared" si="18"/>
        <v>20</v>
      </c>
      <c r="AB1109" s="231" t="s">
        <v>20</v>
      </c>
      <c r="AC1109" s="231" t="s">
        <v>5512</v>
      </c>
    </row>
    <row r="1110" spans="1:29" ht="36" x14ac:dyDescent="0.25">
      <c r="A1110" s="231">
        <v>1107</v>
      </c>
      <c r="B1110" s="225" t="s">
        <v>5612</v>
      </c>
      <c r="C1110" s="224" t="s">
        <v>5947</v>
      </c>
      <c r="D1110" s="273"/>
      <c r="E1110" s="231"/>
      <c r="F1110" s="231"/>
      <c r="G1110" s="231"/>
      <c r="H1110" s="231"/>
      <c r="I1110" s="231"/>
      <c r="J1110" s="231"/>
      <c r="K1110" s="231"/>
      <c r="L1110" s="231"/>
      <c r="M1110" s="231"/>
      <c r="N1110" s="231"/>
      <c r="O1110" s="231"/>
      <c r="P1110" s="231"/>
      <c r="Q1110" s="231"/>
      <c r="R1110" s="231"/>
      <c r="S1110" s="231"/>
      <c r="T1110" s="231"/>
      <c r="U1110" s="231"/>
      <c r="V1110" s="231"/>
      <c r="W1110" s="231"/>
      <c r="X1110" s="231" t="s">
        <v>60</v>
      </c>
      <c r="Y1110" s="225">
        <v>1</v>
      </c>
      <c r="Z1110" s="220">
        <v>20</v>
      </c>
      <c r="AA1110" s="225">
        <f t="shared" si="18"/>
        <v>20</v>
      </c>
      <c r="AB1110" s="231" t="s">
        <v>20</v>
      </c>
      <c r="AC1110" s="231" t="s">
        <v>5512</v>
      </c>
    </row>
    <row r="1111" spans="1:29" ht="24" x14ac:dyDescent="0.25">
      <c r="A1111" s="231">
        <v>1108</v>
      </c>
      <c r="B1111" s="225" t="s">
        <v>5614</v>
      </c>
      <c r="C1111" s="224" t="s">
        <v>5948</v>
      </c>
      <c r="D1111" s="273"/>
      <c r="E1111" s="231"/>
      <c r="F1111" s="231"/>
      <c r="G1111" s="231"/>
      <c r="H1111" s="231"/>
      <c r="I1111" s="231"/>
      <c r="J1111" s="231"/>
      <c r="K1111" s="231"/>
      <c r="L1111" s="231"/>
      <c r="M1111" s="231"/>
      <c r="N1111" s="231"/>
      <c r="O1111" s="231"/>
      <c r="P1111" s="231"/>
      <c r="Q1111" s="231"/>
      <c r="R1111" s="231"/>
      <c r="S1111" s="231"/>
      <c r="T1111" s="231"/>
      <c r="U1111" s="231"/>
      <c r="V1111" s="231"/>
      <c r="W1111" s="231"/>
      <c r="X1111" s="231" t="s">
        <v>60</v>
      </c>
      <c r="Y1111" s="225">
        <v>1</v>
      </c>
      <c r="Z1111" s="225">
        <v>15</v>
      </c>
      <c r="AA1111" s="225">
        <f t="shared" si="18"/>
        <v>15</v>
      </c>
      <c r="AB1111" s="231" t="s">
        <v>20</v>
      </c>
      <c r="AC1111" s="231" t="s">
        <v>5512</v>
      </c>
    </row>
    <row r="1112" spans="1:29" ht="36" x14ac:dyDescent="0.25">
      <c r="A1112" s="231">
        <v>1109</v>
      </c>
      <c r="B1112" s="225" t="s">
        <v>5616</v>
      </c>
      <c r="C1112" s="224" t="s">
        <v>5949</v>
      </c>
      <c r="D1112" s="273"/>
      <c r="E1112" s="231"/>
      <c r="F1112" s="231"/>
      <c r="G1112" s="231"/>
      <c r="H1112" s="231"/>
      <c r="I1112" s="231"/>
      <c r="J1112" s="231"/>
      <c r="K1112" s="231"/>
      <c r="L1112" s="231"/>
      <c r="M1112" s="231"/>
      <c r="N1112" s="231"/>
      <c r="O1112" s="231"/>
      <c r="P1112" s="231"/>
      <c r="Q1112" s="231"/>
      <c r="R1112" s="231"/>
      <c r="S1112" s="231"/>
      <c r="T1112" s="231"/>
      <c r="U1112" s="231"/>
      <c r="V1112" s="231"/>
      <c r="W1112" s="231"/>
      <c r="X1112" s="231" t="s">
        <v>60</v>
      </c>
      <c r="Y1112" s="225">
        <v>1</v>
      </c>
      <c r="Z1112" s="225">
        <v>15</v>
      </c>
      <c r="AA1112" s="225">
        <f t="shared" si="18"/>
        <v>15</v>
      </c>
      <c r="AB1112" s="231" t="s">
        <v>20</v>
      </c>
      <c r="AC1112" s="231" t="s">
        <v>5512</v>
      </c>
    </row>
    <row r="1113" spans="1:29" ht="24" x14ac:dyDescent="0.25">
      <c r="A1113" s="231">
        <v>1110</v>
      </c>
      <c r="B1113" s="225" t="s">
        <v>5618</v>
      </c>
      <c r="C1113" s="224" t="s">
        <v>5950</v>
      </c>
      <c r="D1113" s="273"/>
      <c r="E1113" s="231"/>
      <c r="F1113" s="231"/>
      <c r="G1113" s="231"/>
      <c r="H1113" s="231"/>
      <c r="I1113" s="231"/>
      <c r="J1113" s="231"/>
      <c r="K1113" s="231"/>
      <c r="L1113" s="231"/>
      <c r="M1113" s="231"/>
      <c r="N1113" s="231"/>
      <c r="O1113" s="231"/>
      <c r="P1113" s="231"/>
      <c r="Q1113" s="231"/>
      <c r="R1113" s="231"/>
      <c r="S1113" s="231"/>
      <c r="T1113" s="231"/>
      <c r="U1113" s="231"/>
      <c r="V1113" s="231"/>
      <c r="W1113" s="231"/>
      <c r="X1113" s="231" t="s">
        <v>60</v>
      </c>
      <c r="Y1113" s="225">
        <v>1</v>
      </c>
      <c r="Z1113" s="225">
        <v>15</v>
      </c>
      <c r="AA1113" s="225">
        <f t="shared" si="18"/>
        <v>15</v>
      </c>
      <c r="AB1113" s="231" t="s">
        <v>20</v>
      </c>
      <c r="AC1113" s="231" t="s">
        <v>5512</v>
      </c>
    </row>
    <row r="1114" spans="1:29" ht="36" x14ac:dyDescent="0.25">
      <c r="A1114" s="231">
        <v>1111</v>
      </c>
      <c r="B1114" s="225" t="s">
        <v>5620</v>
      </c>
      <c r="C1114" s="224" t="s">
        <v>5951</v>
      </c>
      <c r="D1114" s="273"/>
      <c r="E1114" s="231"/>
      <c r="F1114" s="231"/>
      <c r="G1114" s="231"/>
      <c r="H1114" s="231"/>
      <c r="I1114" s="231"/>
      <c r="J1114" s="231"/>
      <c r="K1114" s="231"/>
      <c r="L1114" s="231"/>
      <c r="M1114" s="231"/>
      <c r="N1114" s="231"/>
      <c r="O1114" s="231"/>
      <c r="P1114" s="231"/>
      <c r="Q1114" s="231"/>
      <c r="R1114" s="231"/>
      <c r="S1114" s="231"/>
      <c r="T1114" s="231"/>
      <c r="U1114" s="231"/>
      <c r="V1114" s="231"/>
      <c r="W1114" s="231"/>
      <c r="X1114" s="231" t="s">
        <v>60</v>
      </c>
      <c r="Y1114" s="225">
        <v>1</v>
      </c>
      <c r="Z1114" s="225">
        <v>15</v>
      </c>
      <c r="AA1114" s="225">
        <f t="shared" si="18"/>
        <v>15</v>
      </c>
      <c r="AB1114" s="231" t="s">
        <v>20</v>
      </c>
      <c r="AC1114" s="231" t="s">
        <v>5512</v>
      </c>
    </row>
    <row r="1115" spans="1:29" ht="36" x14ac:dyDescent="0.25">
      <c r="A1115" s="231">
        <v>1112</v>
      </c>
      <c r="B1115" s="225" t="s">
        <v>5622</v>
      </c>
      <c r="C1115" s="224" t="s">
        <v>5952</v>
      </c>
      <c r="D1115" s="273"/>
      <c r="E1115" s="231"/>
      <c r="F1115" s="231"/>
      <c r="G1115" s="231"/>
      <c r="H1115" s="231"/>
      <c r="I1115" s="231"/>
      <c r="J1115" s="231"/>
      <c r="K1115" s="231"/>
      <c r="L1115" s="231"/>
      <c r="M1115" s="231"/>
      <c r="N1115" s="231"/>
      <c r="O1115" s="231"/>
      <c r="P1115" s="231"/>
      <c r="Q1115" s="231"/>
      <c r="R1115" s="231"/>
      <c r="S1115" s="231"/>
      <c r="T1115" s="231"/>
      <c r="U1115" s="231"/>
      <c r="V1115" s="231"/>
      <c r="W1115" s="231"/>
      <c r="X1115" s="231" t="s">
        <v>60</v>
      </c>
      <c r="Y1115" s="225">
        <v>1</v>
      </c>
      <c r="Z1115" s="225">
        <v>15</v>
      </c>
      <c r="AA1115" s="225">
        <f t="shared" si="18"/>
        <v>15</v>
      </c>
      <c r="AB1115" s="231" t="s">
        <v>20</v>
      </c>
      <c r="AC1115" s="231" t="s">
        <v>5512</v>
      </c>
    </row>
    <row r="1116" spans="1:29" ht="36" x14ac:dyDescent="0.25">
      <c r="A1116" s="231">
        <v>1113</v>
      </c>
      <c r="B1116" s="225" t="s">
        <v>5624</v>
      </c>
      <c r="C1116" s="224" t="s">
        <v>5953</v>
      </c>
      <c r="D1116" s="273"/>
      <c r="E1116" s="231"/>
      <c r="F1116" s="231"/>
      <c r="G1116" s="231"/>
      <c r="H1116" s="231"/>
      <c r="I1116" s="231"/>
      <c r="J1116" s="231"/>
      <c r="K1116" s="231"/>
      <c r="L1116" s="231"/>
      <c r="M1116" s="231"/>
      <c r="N1116" s="231"/>
      <c r="O1116" s="231"/>
      <c r="P1116" s="231"/>
      <c r="Q1116" s="231"/>
      <c r="R1116" s="231"/>
      <c r="S1116" s="231"/>
      <c r="T1116" s="231"/>
      <c r="U1116" s="231"/>
      <c r="V1116" s="231"/>
      <c r="W1116" s="231"/>
      <c r="X1116" s="231" t="s">
        <v>60</v>
      </c>
      <c r="Y1116" s="225">
        <v>1</v>
      </c>
      <c r="Z1116" s="220">
        <v>15</v>
      </c>
      <c r="AA1116" s="225">
        <f t="shared" si="18"/>
        <v>15</v>
      </c>
      <c r="AB1116" s="231" t="s">
        <v>20</v>
      </c>
      <c r="AC1116" s="231" t="s">
        <v>5512</v>
      </c>
    </row>
    <row r="1117" spans="1:29" ht="36" x14ac:dyDescent="0.25">
      <c r="A1117" s="231">
        <v>1114</v>
      </c>
      <c r="B1117" s="225" t="s">
        <v>5626</v>
      </c>
      <c r="C1117" s="224" t="s">
        <v>5954</v>
      </c>
      <c r="D1117" s="273"/>
      <c r="E1117" s="231"/>
      <c r="F1117" s="231"/>
      <c r="G1117" s="231"/>
      <c r="H1117" s="231"/>
      <c r="I1117" s="231"/>
      <c r="J1117" s="231"/>
      <c r="K1117" s="231"/>
      <c r="L1117" s="231"/>
      <c r="M1117" s="231"/>
      <c r="N1117" s="231"/>
      <c r="O1117" s="231"/>
      <c r="P1117" s="231"/>
      <c r="Q1117" s="231"/>
      <c r="R1117" s="231"/>
      <c r="S1117" s="231"/>
      <c r="T1117" s="231"/>
      <c r="U1117" s="231"/>
      <c r="V1117" s="231"/>
      <c r="W1117" s="231"/>
      <c r="X1117" s="231" t="s">
        <v>60</v>
      </c>
      <c r="Y1117" s="225">
        <v>1</v>
      </c>
      <c r="Z1117" s="220">
        <v>15</v>
      </c>
      <c r="AA1117" s="225">
        <f t="shared" si="18"/>
        <v>15</v>
      </c>
      <c r="AB1117" s="231" t="s">
        <v>20</v>
      </c>
      <c r="AC1117" s="231" t="s">
        <v>5512</v>
      </c>
    </row>
    <row r="1118" spans="1:29" ht="36" x14ac:dyDescent="0.25">
      <c r="A1118" s="231">
        <v>1115</v>
      </c>
      <c r="B1118" s="225" t="s">
        <v>5628</v>
      </c>
      <c r="C1118" s="224" t="s">
        <v>5955</v>
      </c>
      <c r="D1118" s="273"/>
      <c r="E1118" s="231"/>
      <c r="F1118" s="231"/>
      <c r="G1118" s="231"/>
      <c r="H1118" s="231"/>
      <c r="I1118" s="231"/>
      <c r="J1118" s="231"/>
      <c r="K1118" s="231"/>
      <c r="L1118" s="231"/>
      <c r="M1118" s="231"/>
      <c r="N1118" s="231"/>
      <c r="O1118" s="231"/>
      <c r="P1118" s="231"/>
      <c r="Q1118" s="231"/>
      <c r="R1118" s="231"/>
      <c r="S1118" s="231"/>
      <c r="T1118" s="231"/>
      <c r="U1118" s="231"/>
      <c r="V1118" s="231"/>
      <c r="W1118" s="231"/>
      <c r="X1118" s="231" t="s">
        <v>60</v>
      </c>
      <c r="Y1118" s="225">
        <v>1</v>
      </c>
      <c r="Z1118" s="220">
        <v>15</v>
      </c>
      <c r="AA1118" s="225">
        <f t="shared" si="18"/>
        <v>15</v>
      </c>
      <c r="AB1118" s="231" t="s">
        <v>20</v>
      </c>
      <c r="AC1118" s="231" t="s">
        <v>5512</v>
      </c>
    </row>
    <row r="1119" spans="1:29" ht="24" x14ac:dyDescent="0.25">
      <c r="A1119" s="231">
        <v>1116</v>
      </c>
      <c r="B1119" s="225" t="s">
        <v>5630</v>
      </c>
      <c r="C1119" s="224" t="s">
        <v>5956</v>
      </c>
      <c r="D1119" s="273"/>
      <c r="E1119" s="231"/>
      <c r="F1119" s="231"/>
      <c r="G1119" s="231"/>
      <c r="H1119" s="231"/>
      <c r="I1119" s="231"/>
      <c r="J1119" s="231"/>
      <c r="K1119" s="231"/>
      <c r="L1119" s="231"/>
      <c r="M1119" s="231"/>
      <c r="N1119" s="231"/>
      <c r="O1119" s="231"/>
      <c r="P1119" s="231"/>
      <c r="Q1119" s="231"/>
      <c r="R1119" s="231"/>
      <c r="S1119" s="231"/>
      <c r="T1119" s="231"/>
      <c r="U1119" s="231"/>
      <c r="V1119" s="231"/>
      <c r="W1119" s="231"/>
      <c r="X1119" s="231" t="s">
        <v>60</v>
      </c>
      <c r="Y1119" s="225">
        <v>1</v>
      </c>
      <c r="Z1119" s="225">
        <v>15</v>
      </c>
      <c r="AA1119" s="225">
        <f t="shared" si="18"/>
        <v>15</v>
      </c>
      <c r="AB1119" s="231" t="s">
        <v>20</v>
      </c>
      <c r="AC1119" s="231" t="s">
        <v>5512</v>
      </c>
    </row>
    <row r="1120" spans="1:29" ht="24" x14ac:dyDescent="0.25">
      <c r="A1120" s="231">
        <v>1117</v>
      </c>
      <c r="B1120" s="225" t="s">
        <v>5632</v>
      </c>
      <c r="C1120" s="224" t="s">
        <v>5957</v>
      </c>
      <c r="D1120" s="273"/>
      <c r="E1120" s="231"/>
      <c r="F1120" s="231"/>
      <c r="G1120" s="231"/>
      <c r="H1120" s="231"/>
      <c r="I1120" s="231"/>
      <c r="J1120" s="231"/>
      <c r="K1120" s="231"/>
      <c r="L1120" s="231"/>
      <c r="M1120" s="231"/>
      <c r="N1120" s="231"/>
      <c r="O1120" s="231"/>
      <c r="P1120" s="231"/>
      <c r="Q1120" s="231"/>
      <c r="R1120" s="231"/>
      <c r="S1120" s="231"/>
      <c r="T1120" s="231"/>
      <c r="U1120" s="231"/>
      <c r="V1120" s="231"/>
      <c r="W1120" s="231"/>
      <c r="X1120" s="231" t="s">
        <v>60</v>
      </c>
      <c r="Y1120" s="225">
        <v>1</v>
      </c>
      <c r="Z1120" s="225">
        <v>15</v>
      </c>
      <c r="AA1120" s="225">
        <f t="shared" si="18"/>
        <v>15</v>
      </c>
      <c r="AB1120" s="231" t="s">
        <v>20</v>
      </c>
      <c r="AC1120" s="231" t="s">
        <v>5512</v>
      </c>
    </row>
    <row r="1121" spans="1:29" ht="36" x14ac:dyDescent="0.25">
      <c r="A1121" s="231">
        <v>1118</v>
      </c>
      <c r="B1121" s="225" t="s">
        <v>5634</v>
      </c>
      <c r="C1121" s="224" t="s">
        <v>5958</v>
      </c>
      <c r="D1121" s="273"/>
      <c r="E1121" s="231"/>
      <c r="F1121" s="231"/>
      <c r="G1121" s="231"/>
      <c r="H1121" s="231"/>
      <c r="I1121" s="231"/>
      <c r="J1121" s="231"/>
      <c r="K1121" s="231"/>
      <c r="L1121" s="231"/>
      <c r="M1121" s="231"/>
      <c r="N1121" s="231"/>
      <c r="O1121" s="231"/>
      <c r="P1121" s="231"/>
      <c r="Q1121" s="231"/>
      <c r="R1121" s="231"/>
      <c r="S1121" s="231"/>
      <c r="T1121" s="231"/>
      <c r="U1121" s="231"/>
      <c r="V1121" s="231"/>
      <c r="W1121" s="231"/>
      <c r="X1121" s="231" t="s">
        <v>60</v>
      </c>
      <c r="Y1121" s="225">
        <v>1</v>
      </c>
      <c r="Z1121" s="225">
        <v>15</v>
      </c>
      <c r="AA1121" s="225">
        <f t="shared" si="18"/>
        <v>15</v>
      </c>
      <c r="AB1121" s="231" t="s">
        <v>20</v>
      </c>
      <c r="AC1121" s="231" t="s">
        <v>5512</v>
      </c>
    </row>
    <row r="1122" spans="1:29" ht="36" x14ac:dyDescent="0.25">
      <c r="A1122" s="231">
        <v>1119</v>
      </c>
      <c r="B1122" s="225" t="s">
        <v>5636</v>
      </c>
      <c r="C1122" s="224" t="s">
        <v>5959</v>
      </c>
      <c r="D1122" s="273"/>
      <c r="E1122" s="231"/>
      <c r="F1122" s="231"/>
      <c r="G1122" s="231"/>
      <c r="H1122" s="231"/>
      <c r="I1122" s="231"/>
      <c r="J1122" s="231"/>
      <c r="K1122" s="231"/>
      <c r="L1122" s="231"/>
      <c r="M1122" s="231"/>
      <c r="N1122" s="231"/>
      <c r="O1122" s="231"/>
      <c r="P1122" s="231"/>
      <c r="Q1122" s="231"/>
      <c r="R1122" s="231"/>
      <c r="S1122" s="231"/>
      <c r="T1122" s="231"/>
      <c r="U1122" s="231"/>
      <c r="V1122" s="231"/>
      <c r="W1122" s="231"/>
      <c r="X1122" s="231" t="s">
        <v>60</v>
      </c>
      <c r="Y1122" s="225">
        <v>1</v>
      </c>
      <c r="Z1122" s="225">
        <v>15</v>
      </c>
      <c r="AA1122" s="225">
        <f t="shared" si="18"/>
        <v>15</v>
      </c>
      <c r="AB1122" s="231" t="s">
        <v>20</v>
      </c>
      <c r="AC1122" s="231" t="s">
        <v>5512</v>
      </c>
    </row>
    <row r="1123" spans="1:29" ht="24" x14ac:dyDescent="0.25">
      <c r="A1123" s="231">
        <v>1120</v>
      </c>
      <c r="B1123" s="225" t="s">
        <v>5638</v>
      </c>
      <c r="C1123" s="224" t="s">
        <v>5960</v>
      </c>
      <c r="D1123" s="273"/>
      <c r="E1123" s="231"/>
      <c r="F1123" s="231"/>
      <c r="G1123" s="231"/>
      <c r="H1123" s="231"/>
      <c r="I1123" s="231"/>
      <c r="J1123" s="231"/>
      <c r="K1123" s="231"/>
      <c r="L1123" s="231"/>
      <c r="M1123" s="231"/>
      <c r="N1123" s="231"/>
      <c r="O1123" s="231"/>
      <c r="P1123" s="231"/>
      <c r="Q1123" s="231"/>
      <c r="R1123" s="231"/>
      <c r="S1123" s="231"/>
      <c r="T1123" s="231"/>
      <c r="U1123" s="231"/>
      <c r="V1123" s="231"/>
      <c r="W1123" s="231"/>
      <c r="X1123" s="231" t="s">
        <v>60</v>
      </c>
      <c r="Y1123" s="225">
        <v>1</v>
      </c>
      <c r="Z1123" s="225">
        <v>15</v>
      </c>
      <c r="AA1123" s="225">
        <f t="shared" si="18"/>
        <v>15</v>
      </c>
      <c r="AB1123" s="231" t="s">
        <v>20</v>
      </c>
      <c r="AC1123" s="231" t="s">
        <v>5512</v>
      </c>
    </row>
    <row r="1124" spans="1:29" ht="36" x14ac:dyDescent="0.25">
      <c r="A1124" s="231">
        <v>1121</v>
      </c>
      <c r="B1124" s="225" t="s">
        <v>5646</v>
      </c>
      <c r="C1124" s="224" t="s">
        <v>5961</v>
      </c>
      <c r="D1124" s="273"/>
      <c r="E1124" s="231"/>
      <c r="F1124" s="231"/>
      <c r="G1124" s="231"/>
      <c r="H1124" s="231"/>
      <c r="I1124" s="231"/>
      <c r="J1124" s="231"/>
      <c r="K1124" s="231"/>
      <c r="L1124" s="231"/>
      <c r="M1124" s="231"/>
      <c r="N1124" s="231"/>
      <c r="O1124" s="231"/>
      <c r="P1124" s="231"/>
      <c r="Q1124" s="231"/>
      <c r="R1124" s="231"/>
      <c r="S1124" s="231"/>
      <c r="T1124" s="231"/>
      <c r="U1124" s="231"/>
      <c r="V1124" s="231"/>
      <c r="W1124" s="231"/>
      <c r="X1124" s="231" t="s">
        <v>60</v>
      </c>
      <c r="Y1124" s="225">
        <v>1</v>
      </c>
      <c r="Z1124" s="225">
        <v>25</v>
      </c>
      <c r="AA1124" s="225">
        <f t="shared" si="18"/>
        <v>25</v>
      </c>
      <c r="AB1124" s="231" t="s">
        <v>20</v>
      </c>
      <c r="AC1124" s="231" t="s">
        <v>5512</v>
      </c>
    </row>
    <row r="1125" spans="1:29" ht="24" x14ac:dyDescent="0.25">
      <c r="A1125" s="231">
        <v>1122</v>
      </c>
      <c r="B1125" s="225" t="s">
        <v>5648</v>
      </c>
      <c r="C1125" s="224" t="s">
        <v>5962</v>
      </c>
      <c r="D1125" s="273"/>
      <c r="E1125" s="231"/>
      <c r="F1125" s="231"/>
      <c r="G1125" s="231"/>
      <c r="H1125" s="231"/>
      <c r="I1125" s="231"/>
      <c r="J1125" s="231"/>
      <c r="K1125" s="231"/>
      <c r="L1125" s="231"/>
      <c r="M1125" s="231"/>
      <c r="N1125" s="231"/>
      <c r="O1125" s="231"/>
      <c r="P1125" s="231"/>
      <c r="Q1125" s="231"/>
      <c r="R1125" s="231"/>
      <c r="S1125" s="231"/>
      <c r="T1125" s="231"/>
      <c r="U1125" s="231"/>
      <c r="V1125" s="231"/>
      <c r="W1125" s="231"/>
      <c r="X1125" s="231" t="s">
        <v>60</v>
      </c>
      <c r="Y1125" s="225">
        <v>1</v>
      </c>
      <c r="Z1125" s="225">
        <v>10</v>
      </c>
      <c r="AA1125" s="225">
        <f t="shared" si="18"/>
        <v>10</v>
      </c>
      <c r="AB1125" s="231" t="s">
        <v>20</v>
      </c>
      <c r="AC1125" s="231" t="s">
        <v>5512</v>
      </c>
    </row>
    <row r="1126" spans="1:29" ht="36" x14ac:dyDescent="0.25">
      <c r="A1126" s="231">
        <v>1123</v>
      </c>
      <c r="B1126" s="225" t="s">
        <v>5650</v>
      </c>
      <c r="C1126" s="224" t="s">
        <v>5963</v>
      </c>
      <c r="D1126" s="273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1"/>
      <c r="Q1126" s="231"/>
      <c r="R1126" s="231"/>
      <c r="S1126" s="231"/>
      <c r="T1126" s="231"/>
      <c r="U1126" s="231"/>
      <c r="V1126" s="231"/>
      <c r="W1126" s="231"/>
      <c r="X1126" s="231" t="s">
        <v>60</v>
      </c>
      <c r="Y1126" s="225">
        <v>1</v>
      </c>
      <c r="Z1126" s="225">
        <v>25</v>
      </c>
      <c r="AA1126" s="225">
        <f t="shared" si="18"/>
        <v>25</v>
      </c>
      <c r="AB1126" s="231" t="s">
        <v>20</v>
      </c>
      <c r="AC1126" s="231" t="s">
        <v>5512</v>
      </c>
    </row>
    <row r="1127" spans="1:29" ht="24" x14ac:dyDescent="0.25">
      <c r="A1127" s="231">
        <v>1124</v>
      </c>
      <c r="B1127" s="225" t="s">
        <v>5652</v>
      </c>
      <c r="C1127" s="224" t="s">
        <v>5964</v>
      </c>
      <c r="D1127" s="273"/>
      <c r="E1127" s="231"/>
      <c r="F1127" s="231"/>
      <c r="G1127" s="231"/>
      <c r="H1127" s="231"/>
      <c r="I1127" s="231"/>
      <c r="J1127" s="231"/>
      <c r="K1127" s="231"/>
      <c r="L1127" s="231"/>
      <c r="M1127" s="231"/>
      <c r="N1127" s="231"/>
      <c r="O1127" s="231"/>
      <c r="P1127" s="231"/>
      <c r="Q1127" s="231"/>
      <c r="R1127" s="231"/>
      <c r="S1127" s="231"/>
      <c r="T1127" s="231"/>
      <c r="U1127" s="231"/>
      <c r="V1127" s="231"/>
      <c r="W1127" s="231"/>
      <c r="X1127" s="231" t="s">
        <v>60</v>
      </c>
      <c r="Y1127" s="225">
        <v>1</v>
      </c>
      <c r="Z1127" s="225">
        <v>15</v>
      </c>
      <c r="AA1127" s="225">
        <f t="shared" si="18"/>
        <v>15</v>
      </c>
      <c r="AB1127" s="231" t="s">
        <v>20</v>
      </c>
      <c r="AC1127" s="231" t="s">
        <v>5512</v>
      </c>
    </row>
    <row r="1128" spans="1:29" ht="36" x14ac:dyDescent="0.25">
      <c r="A1128" s="231">
        <v>1125</v>
      </c>
      <c r="B1128" s="225" t="s">
        <v>5654</v>
      </c>
      <c r="C1128" s="224" t="s">
        <v>5965</v>
      </c>
      <c r="D1128" s="273"/>
      <c r="E1128" s="231"/>
      <c r="F1128" s="231"/>
      <c r="G1128" s="231"/>
      <c r="H1128" s="231"/>
      <c r="I1128" s="231"/>
      <c r="J1128" s="231"/>
      <c r="K1128" s="231"/>
      <c r="L1128" s="231"/>
      <c r="M1128" s="231"/>
      <c r="N1128" s="231"/>
      <c r="O1128" s="231"/>
      <c r="P1128" s="231"/>
      <c r="Q1128" s="231"/>
      <c r="R1128" s="231"/>
      <c r="S1128" s="231"/>
      <c r="T1128" s="231"/>
      <c r="U1128" s="231"/>
      <c r="V1128" s="231"/>
      <c r="W1128" s="231"/>
      <c r="X1128" s="231" t="s">
        <v>60</v>
      </c>
      <c r="Y1128" s="225">
        <v>1</v>
      </c>
      <c r="Z1128" s="225">
        <v>15</v>
      </c>
      <c r="AA1128" s="225">
        <f t="shared" si="18"/>
        <v>15</v>
      </c>
      <c r="AB1128" s="231" t="s">
        <v>20</v>
      </c>
      <c r="AC1128" s="231" t="s">
        <v>5512</v>
      </c>
    </row>
    <row r="1129" spans="1:29" ht="24" x14ac:dyDescent="0.25">
      <c r="A1129" s="231">
        <v>1126</v>
      </c>
      <c r="B1129" s="225" t="s">
        <v>5656</v>
      </c>
      <c r="C1129" s="224" t="s">
        <v>5966</v>
      </c>
      <c r="D1129" s="273"/>
      <c r="E1129" s="231"/>
      <c r="F1129" s="231"/>
      <c r="G1129" s="231"/>
      <c r="H1129" s="231"/>
      <c r="I1129" s="231"/>
      <c r="J1129" s="231"/>
      <c r="K1129" s="231"/>
      <c r="L1129" s="231"/>
      <c r="M1129" s="231"/>
      <c r="N1129" s="231"/>
      <c r="O1129" s="231"/>
      <c r="P1129" s="231"/>
      <c r="Q1129" s="231"/>
      <c r="R1129" s="231"/>
      <c r="S1129" s="231"/>
      <c r="T1129" s="231"/>
      <c r="U1129" s="231"/>
      <c r="V1129" s="231"/>
      <c r="W1129" s="231"/>
      <c r="X1129" s="231" t="s">
        <v>60</v>
      </c>
      <c r="Y1129" s="225">
        <v>1</v>
      </c>
      <c r="Z1129" s="225">
        <v>15</v>
      </c>
      <c r="AA1129" s="225">
        <f t="shared" si="18"/>
        <v>15</v>
      </c>
      <c r="AB1129" s="231" t="s">
        <v>20</v>
      </c>
      <c r="AC1129" s="231" t="s">
        <v>5512</v>
      </c>
    </row>
    <row r="1130" spans="1:29" ht="24" x14ac:dyDescent="0.25">
      <c r="A1130" s="231">
        <v>1127</v>
      </c>
      <c r="B1130" s="225" t="s">
        <v>5658</v>
      </c>
      <c r="C1130" s="224" t="s">
        <v>5967</v>
      </c>
      <c r="D1130" s="273"/>
      <c r="E1130" s="231"/>
      <c r="F1130" s="231"/>
      <c r="G1130" s="231"/>
      <c r="H1130" s="231"/>
      <c r="I1130" s="231"/>
      <c r="J1130" s="231"/>
      <c r="K1130" s="231"/>
      <c r="L1130" s="231"/>
      <c r="M1130" s="231"/>
      <c r="N1130" s="231"/>
      <c r="O1130" s="231"/>
      <c r="P1130" s="231"/>
      <c r="Q1130" s="231"/>
      <c r="R1130" s="231"/>
      <c r="S1130" s="231"/>
      <c r="T1130" s="231"/>
      <c r="U1130" s="231"/>
      <c r="V1130" s="231"/>
      <c r="W1130" s="231"/>
      <c r="X1130" s="231" t="s">
        <v>60</v>
      </c>
      <c r="Y1130" s="225">
        <v>1</v>
      </c>
      <c r="Z1130" s="225">
        <v>7.5</v>
      </c>
      <c r="AA1130" s="225">
        <f t="shared" si="18"/>
        <v>7.5</v>
      </c>
      <c r="AB1130" s="231" t="s">
        <v>20</v>
      </c>
      <c r="AC1130" s="231" t="s">
        <v>5512</v>
      </c>
    </row>
    <row r="1131" spans="1:29" ht="36" x14ac:dyDescent="0.25">
      <c r="A1131" s="231">
        <v>1128</v>
      </c>
      <c r="B1131" s="225" t="s">
        <v>5660</v>
      </c>
      <c r="C1131" s="224" t="s">
        <v>5968</v>
      </c>
      <c r="D1131" s="273"/>
      <c r="E1131" s="231"/>
      <c r="F1131" s="231"/>
      <c r="G1131" s="231"/>
      <c r="H1131" s="231"/>
      <c r="I1131" s="231"/>
      <c r="J1131" s="231"/>
      <c r="K1131" s="231"/>
      <c r="L1131" s="231"/>
      <c r="M1131" s="231"/>
      <c r="N1131" s="231"/>
      <c r="O1131" s="231"/>
      <c r="P1131" s="231"/>
      <c r="Q1131" s="231"/>
      <c r="R1131" s="231"/>
      <c r="S1131" s="231"/>
      <c r="T1131" s="231"/>
      <c r="U1131" s="231"/>
      <c r="V1131" s="231"/>
      <c r="W1131" s="231"/>
      <c r="X1131" s="231" t="s">
        <v>60</v>
      </c>
      <c r="Y1131" s="225">
        <v>1</v>
      </c>
      <c r="Z1131" s="225">
        <v>7.5</v>
      </c>
      <c r="AA1131" s="225">
        <f t="shared" si="18"/>
        <v>7.5</v>
      </c>
      <c r="AB1131" s="231" t="s">
        <v>20</v>
      </c>
      <c r="AC1131" s="231" t="s">
        <v>5512</v>
      </c>
    </row>
    <row r="1132" spans="1:29" ht="36" x14ac:dyDescent="0.25">
      <c r="A1132" s="231">
        <v>1129</v>
      </c>
      <c r="B1132" s="225" t="s">
        <v>5662</v>
      </c>
      <c r="C1132" s="224" t="s">
        <v>5969</v>
      </c>
      <c r="D1132" s="273"/>
      <c r="E1132" s="231"/>
      <c r="F1132" s="231"/>
      <c r="G1132" s="231"/>
      <c r="H1132" s="231"/>
      <c r="I1132" s="231"/>
      <c r="J1132" s="231"/>
      <c r="K1132" s="231"/>
      <c r="L1132" s="231"/>
      <c r="M1132" s="231"/>
      <c r="N1132" s="231"/>
      <c r="O1132" s="231"/>
      <c r="P1132" s="231"/>
      <c r="Q1132" s="231"/>
      <c r="R1132" s="231"/>
      <c r="S1132" s="231"/>
      <c r="T1132" s="231"/>
      <c r="U1132" s="231"/>
      <c r="V1132" s="231"/>
      <c r="W1132" s="231"/>
      <c r="X1132" s="231" t="s">
        <v>60</v>
      </c>
      <c r="Y1132" s="225">
        <v>1</v>
      </c>
      <c r="Z1132" s="225">
        <v>7.5</v>
      </c>
      <c r="AA1132" s="225">
        <f t="shared" si="18"/>
        <v>7.5</v>
      </c>
      <c r="AB1132" s="231" t="s">
        <v>20</v>
      </c>
      <c r="AC1132" s="231" t="s">
        <v>5512</v>
      </c>
    </row>
    <row r="1133" spans="1:29" ht="24" x14ac:dyDescent="0.25">
      <c r="A1133" s="231">
        <v>1130</v>
      </c>
      <c r="B1133" s="225" t="s">
        <v>5664</v>
      </c>
      <c r="C1133" s="224" t="s">
        <v>5970</v>
      </c>
      <c r="D1133" s="273"/>
      <c r="E1133" s="231"/>
      <c r="F1133" s="231"/>
      <c r="G1133" s="231"/>
      <c r="H1133" s="231"/>
      <c r="I1133" s="231"/>
      <c r="J1133" s="231"/>
      <c r="K1133" s="231"/>
      <c r="L1133" s="231"/>
      <c r="M1133" s="231"/>
      <c r="N1133" s="231"/>
      <c r="O1133" s="231"/>
      <c r="P1133" s="231"/>
      <c r="Q1133" s="231"/>
      <c r="R1133" s="231"/>
      <c r="S1133" s="231"/>
      <c r="T1133" s="231"/>
      <c r="U1133" s="231"/>
      <c r="V1133" s="231"/>
      <c r="W1133" s="231"/>
      <c r="X1133" s="231" t="s">
        <v>60</v>
      </c>
      <c r="Y1133" s="225">
        <v>1</v>
      </c>
      <c r="Z1133" s="225">
        <v>15</v>
      </c>
      <c r="AA1133" s="225">
        <f t="shared" si="18"/>
        <v>15</v>
      </c>
      <c r="AB1133" s="231" t="s">
        <v>20</v>
      </c>
      <c r="AC1133" s="231" t="s">
        <v>5512</v>
      </c>
    </row>
    <row r="1134" spans="1:29" ht="24" x14ac:dyDescent="0.25">
      <c r="A1134" s="231">
        <v>1131</v>
      </c>
      <c r="B1134" s="225" t="s">
        <v>5666</v>
      </c>
      <c r="C1134" s="224" t="s">
        <v>5971</v>
      </c>
      <c r="D1134" s="273"/>
      <c r="E1134" s="231"/>
      <c r="F1134" s="231"/>
      <c r="G1134" s="231"/>
      <c r="H1134" s="231"/>
      <c r="I1134" s="231"/>
      <c r="J1134" s="231"/>
      <c r="K1134" s="231"/>
      <c r="L1134" s="231"/>
      <c r="M1134" s="231"/>
      <c r="N1134" s="231"/>
      <c r="O1134" s="231"/>
      <c r="P1134" s="231"/>
      <c r="Q1134" s="231"/>
      <c r="R1134" s="231"/>
      <c r="S1134" s="231"/>
      <c r="T1134" s="231"/>
      <c r="U1134" s="231"/>
      <c r="V1134" s="231"/>
      <c r="W1134" s="231"/>
      <c r="X1134" s="231" t="s">
        <v>60</v>
      </c>
      <c r="Y1134" s="225">
        <v>1</v>
      </c>
      <c r="Z1134" s="225">
        <v>10</v>
      </c>
      <c r="AA1134" s="225">
        <f t="shared" si="18"/>
        <v>10</v>
      </c>
      <c r="AB1134" s="231" t="s">
        <v>20</v>
      </c>
      <c r="AC1134" s="231" t="s">
        <v>5512</v>
      </c>
    </row>
    <row r="1135" spans="1:29" ht="24" x14ac:dyDescent="0.25">
      <c r="A1135" s="231">
        <v>1132</v>
      </c>
      <c r="B1135" s="225" t="s">
        <v>5668</v>
      </c>
      <c r="C1135" s="224" t="s">
        <v>5972</v>
      </c>
      <c r="D1135" s="273"/>
      <c r="E1135" s="231"/>
      <c r="F1135" s="231"/>
      <c r="G1135" s="231"/>
      <c r="H1135" s="231"/>
      <c r="I1135" s="231"/>
      <c r="J1135" s="231"/>
      <c r="K1135" s="231"/>
      <c r="L1135" s="231"/>
      <c r="M1135" s="231"/>
      <c r="N1135" s="231"/>
      <c r="O1135" s="231"/>
      <c r="P1135" s="231"/>
      <c r="Q1135" s="231"/>
      <c r="R1135" s="231"/>
      <c r="S1135" s="231"/>
      <c r="T1135" s="231"/>
      <c r="U1135" s="231"/>
      <c r="V1135" s="231"/>
      <c r="W1135" s="231"/>
      <c r="X1135" s="231" t="s">
        <v>60</v>
      </c>
      <c r="Y1135" s="225">
        <v>1</v>
      </c>
      <c r="Z1135" s="225">
        <v>15</v>
      </c>
      <c r="AA1135" s="225">
        <f t="shared" si="18"/>
        <v>15</v>
      </c>
      <c r="AB1135" s="231" t="s">
        <v>20</v>
      </c>
      <c r="AC1135" s="231" t="s">
        <v>5512</v>
      </c>
    </row>
    <row r="1136" spans="1:29" ht="36" x14ac:dyDescent="0.25">
      <c r="A1136" s="231">
        <v>1133</v>
      </c>
      <c r="B1136" s="225" t="s">
        <v>5670</v>
      </c>
      <c r="C1136" s="224" t="s">
        <v>5973</v>
      </c>
      <c r="D1136" s="273"/>
      <c r="E1136" s="231"/>
      <c r="F1136" s="231"/>
      <c r="G1136" s="231"/>
      <c r="H1136" s="231"/>
      <c r="I1136" s="231"/>
      <c r="J1136" s="231"/>
      <c r="K1136" s="231"/>
      <c r="L1136" s="231"/>
      <c r="M1136" s="231"/>
      <c r="N1136" s="231"/>
      <c r="O1136" s="231"/>
      <c r="P1136" s="231"/>
      <c r="Q1136" s="231"/>
      <c r="R1136" s="231"/>
      <c r="S1136" s="231"/>
      <c r="T1136" s="231"/>
      <c r="U1136" s="231"/>
      <c r="V1136" s="231"/>
      <c r="W1136" s="231"/>
      <c r="X1136" s="231" t="s">
        <v>60</v>
      </c>
      <c r="Y1136" s="225">
        <v>1</v>
      </c>
      <c r="Z1136" s="225">
        <v>10</v>
      </c>
      <c r="AA1136" s="225">
        <f t="shared" si="18"/>
        <v>10</v>
      </c>
      <c r="AB1136" s="231" t="s">
        <v>20</v>
      </c>
      <c r="AC1136" s="231" t="s">
        <v>5512</v>
      </c>
    </row>
    <row r="1137" spans="1:29" ht="24" x14ac:dyDescent="0.25">
      <c r="A1137" s="231">
        <v>1134</v>
      </c>
      <c r="B1137" s="225" t="s">
        <v>5672</v>
      </c>
      <c r="C1137" s="224" t="s">
        <v>5974</v>
      </c>
      <c r="D1137" s="273"/>
      <c r="E1137" s="231"/>
      <c r="F1137" s="231"/>
      <c r="G1137" s="231"/>
      <c r="H1137" s="231"/>
      <c r="I1137" s="231"/>
      <c r="J1137" s="231"/>
      <c r="K1137" s="231"/>
      <c r="L1137" s="231"/>
      <c r="M1137" s="231"/>
      <c r="N1137" s="231"/>
      <c r="O1137" s="231"/>
      <c r="P1137" s="231"/>
      <c r="Q1137" s="231"/>
      <c r="R1137" s="231"/>
      <c r="S1137" s="231"/>
      <c r="T1137" s="231"/>
      <c r="U1137" s="231"/>
      <c r="V1137" s="231"/>
      <c r="W1137" s="231"/>
      <c r="X1137" s="231" t="s">
        <v>60</v>
      </c>
      <c r="Y1137" s="225">
        <v>1</v>
      </c>
      <c r="Z1137" s="225">
        <v>10</v>
      </c>
      <c r="AA1137" s="225">
        <f t="shared" si="18"/>
        <v>10</v>
      </c>
      <c r="AB1137" s="231" t="s">
        <v>20</v>
      </c>
      <c r="AC1137" s="231" t="s">
        <v>5512</v>
      </c>
    </row>
    <row r="1138" spans="1:29" ht="36" x14ac:dyDescent="0.25">
      <c r="A1138" s="231">
        <v>1135</v>
      </c>
      <c r="B1138" s="225" t="s">
        <v>5674</v>
      </c>
      <c r="C1138" s="224" t="s">
        <v>5975</v>
      </c>
      <c r="D1138" s="273"/>
      <c r="E1138" s="231"/>
      <c r="F1138" s="231"/>
      <c r="G1138" s="231"/>
      <c r="H1138" s="231"/>
      <c r="I1138" s="231"/>
      <c r="J1138" s="231"/>
      <c r="K1138" s="231"/>
      <c r="L1138" s="231"/>
      <c r="M1138" s="231"/>
      <c r="N1138" s="231"/>
      <c r="O1138" s="231"/>
      <c r="P1138" s="231"/>
      <c r="Q1138" s="231"/>
      <c r="R1138" s="231"/>
      <c r="S1138" s="231"/>
      <c r="T1138" s="231"/>
      <c r="U1138" s="231"/>
      <c r="V1138" s="231"/>
      <c r="W1138" s="231"/>
      <c r="X1138" s="231" t="s">
        <v>60</v>
      </c>
      <c r="Y1138" s="225">
        <v>1</v>
      </c>
      <c r="Z1138" s="225">
        <v>15</v>
      </c>
      <c r="AA1138" s="225">
        <f t="shared" si="18"/>
        <v>15</v>
      </c>
      <c r="AB1138" s="231" t="s">
        <v>20</v>
      </c>
      <c r="AC1138" s="231" t="s">
        <v>5512</v>
      </c>
    </row>
    <row r="1139" spans="1:29" ht="24" x14ac:dyDescent="0.25">
      <c r="A1139" s="231">
        <v>1136</v>
      </c>
      <c r="B1139" s="225" t="s">
        <v>5676</v>
      </c>
      <c r="C1139" s="224" t="s">
        <v>5976</v>
      </c>
      <c r="D1139" s="273"/>
      <c r="E1139" s="231"/>
      <c r="F1139" s="231"/>
      <c r="G1139" s="231"/>
      <c r="H1139" s="231"/>
      <c r="I1139" s="231"/>
      <c r="J1139" s="231"/>
      <c r="K1139" s="231"/>
      <c r="L1139" s="231"/>
      <c r="M1139" s="231"/>
      <c r="N1139" s="231"/>
      <c r="O1139" s="231"/>
      <c r="P1139" s="231"/>
      <c r="Q1139" s="231"/>
      <c r="R1139" s="231"/>
      <c r="S1139" s="231"/>
      <c r="T1139" s="231"/>
      <c r="U1139" s="231"/>
      <c r="V1139" s="231"/>
      <c r="W1139" s="231"/>
      <c r="X1139" s="231" t="s">
        <v>60</v>
      </c>
      <c r="Y1139" s="225">
        <v>1</v>
      </c>
      <c r="Z1139" s="225">
        <v>15</v>
      </c>
      <c r="AA1139" s="225">
        <f t="shared" si="18"/>
        <v>15</v>
      </c>
      <c r="AB1139" s="231" t="s">
        <v>20</v>
      </c>
      <c r="AC1139" s="231" t="s">
        <v>5512</v>
      </c>
    </row>
    <row r="1140" spans="1:29" ht="24" x14ac:dyDescent="0.25">
      <c r="A1140" s="231">
        <v>1137</v>
      </c>
      <c r="B1140" s="225" t="s">
        <v>5678</v>
      </c>
      <c r="C1140" s="224" t="s">
        <v>5977</v>
      </c>
      <c r="D1140" s="273"/>
      <c r="E1140" s="231"/>
      <c r="F1140" s="231"/>
      <c r="G1140" s="231"/>
      <c r="H1140" s="231"/>
      <c r="I1140" s="231"/>
      <c r="J1140" s="231"/>
      <c r="K1140" s="231"/>
      <c r="L1140" s="231"/>
      <c r="M1140" s="231"/>
      <c r="N1140" s="231"/>
      <c r="O1140" s="231"/>
      <c r="P1140" s="231"/>
      <c r="Q1140" s="231"/>
      <c r="R1140" s="231"/>
      <c r="S1140" s="231"/>
      <c r="T1140" s="231"/>
      <c r="U1140" s="231"/>
      <c r="V1140" s="231"/>
      <c r="W1140" s="231"/>
      <c r="X1140" s="231" t="s">
        <v>60</v>
      </c>
      <c r="Y1140" s="225">
        <v>1</v>
      </c>
      <c r="Z1140" s="225">
        <v>10</v>
      </c>
      <c r="AA1140" s="225">
        <f t="shared" si="18"/>
        <v>10</v>
      </c>
      <c r="AB1140" s="231" t="s">
        <v>20</v>
      </c>
      <c r="AC1140" s="231" t="s">
        <v>5512</v>
      </c>
    </row>
    <row r="1141" spans="1:29" ht="24" x14ac:dyDescent="0.25">
      <c r="A1141" s="231">
        <v>1138</v>
      </c>
      <c r="B1141" s="225" t="s">
        <v>5680</v>
      </c>
      <c r="C1141" s="224" t="s">
        <v>5978</v>
      </c>
      <c r="D1141" s="273"/>
      <c r="E1141" s="231"/>
      <c r="F1141" s="231"/>
      <c r="G1141" s="231"/>
      <c r="H1141" s="231"/>
      <c r="I1141" s="231"/>
      <c r="J1141" s="231"/>
      <c r="K1141" s="231"/>
      <c r="L1141" s="231"/>
      <c r="M1141" s="231"/>
      <c r="N1141" s="231"/>
      <c r="O1141" s="231"/>
      <c r="P1141" s="231"/>
      <c r="Q1141" s="231"/>
      <c r="R1141" s="231"/>
      <c r="S1141" s="231"/>
      <c r="T1141" s="231"/>
      <c r="U1141" s="231"/>
      <c r="V1141" s="231"/>
      <c r="W1141" s="231"/>
      <c r="X1141" s="231" t="s">
        <v>60</v>
      </c>
      <c r="Y1141" s="225">
        <v>1</v>
      </c>
      <c r="Z1141" s="225">
        <v>10</v>
      </c>
      <c r="AA1141" s="225">
        <f t="shared" si="18"/>
        <v>10</v>
      </c>
      <c r="AB1141" s="231" t="s">
        <v>20</v>
      </c>
      <c r="AC1141" s="231" t="s">
        <v>5512</v>
      </c>
    </row>
    <row r="1142" spans="1:29" ht="24" x14ac:dyDescent="0.25">
      <c r="A1142" s="231">
        <v>1139</v>
      </c>
      <c r="B1142" s="225" t="s">
        <v>5682</v>
      </c>
      <c r="C1142" s="224" t="s">
        <v>5979</v>
      </c>
      <c r="D1142" s="273"/>
      <c r="E1142" s="231"/>
      <c r="F1142" s="231"/>
      <c r="G1142" s="231"/>
      <c r="H1142" s="231"/>
      <c r="I1142" s="231"/>
      <c r="J1142" s="231"/>
      <c r="K1142" s="231"/>
      <c r="L1142" s="231"/>
      <c r="M1142" s="231"/>
      <c r="N1142" s="231"/>
      <c r="O1142" s="231"/>
      <c r="P1142" s="231"/>
      <c r="Q1142" s="231"/>
      <c r="R1142" s="231"/>
      <c r="S1142" s="231"/>
      <c r="T1142" s="231"/>
      <c r="U1142" s="231"/>
      <c r="V1142" s="231"/>
      <c r="W1142" s="231"/>
      <c r="X1142" s="231" t="s">
        <v>60</v>
      </c>
      <c r="Y1142" s="225">
        <v>1</v>
      </c>
      <c r="Z1142" s="225">
        <v>10</v>
      </c>
      <c r="AA1142" s="225">
        <f t="shared" si="18"/>
        <v>10</v>
      </c>
      <c r="AB1142" s="231" t="s">
        <v>20</v>
      </c>
      <c r="AC1142" s="231" t="s">
        <v>5512</v>
      </c>
    </row>
    <row r="1143" spans="1:29" ht="24" x14ac:dyDescent="0.25">
      <c r="A1143" s="231">
        <v>1140</v>
      </c>
      <c r="B1143" s="225" t="s">
        <v>5684</v>
      </c>
      <c r="C1143" s="224" t="s">
        <v>5980</v>
      </c>
      <c r="D1143" s="273"/>
      <c r="E1143" s="231"/>
      <c r="F1143" s="231"/>
      <c r="G1143" s="231"/>
      <c r="H1143" s="231"/>
      <c r="I1143" s="231"/>
      <c r="J1143" s="231"/>
      <c r="K1143" s="231"/>
      <c r="L1143" s="231"/>
      <c r="M1143" s="231"/>
      <c r="N1143" s="231"/>
      <c r="O1143" s="231"/>
      <c r="P1143" s="231"/>
      <c r="Q1143" s="231"/>
      <c r="R1143" s="231"/>
      <c r="S1143" s="231"/>
      <c r="T1143" s="231"/>
      <c r="U1143" s="231"/>
      <c r="V1143" s="231"/>
      <c r="W1143" s="231"/>
      <c r="X1143" s="231" t="s">
        <v>60</v>
      </c>
      <c r="Y1143" s="225">
        <v>1</v>
      </c>
      <c r="Z1143" s="225">
        <v>15</v>
      </c>
      <c r="AA1143" s="225">
        <f t="shared" si="18"/>
        <v>15</v>
      </c>
      <c r="AB1143" s="231" t="s">
        <v>20</v>
      </c>
      <c r="AC1143" s="231" t="s">
        <v>5512</v>
      </c>
    </row>
    <row r="1144" spans="1:29" ht="24" x14ac:dyDescent="0.25">
      <c r="A1144" s="231">
        <v>1141</v>
      </c>
      <c r="B1144" s="225" t="s">
        <v>5686</v>
      </c>
      <c r="C1144" s="224" t="s">
        <v>5981</v>
      </c>
      <c r="D1144" s="273"/>
      <c r="E1144" s="231"/>
      <c r="F1144" s="231"/>
      <c r="G1144" s="231"/>
      <c r="H1144" s="231"/>
      <c r="I1144" s="231"/>
      <c r="J1144" s="231"/>
      <c r="K1144" s="231"/>
      <c r="L1144" s="231"/>
      <c r="M1144" s="231"/>
      <c r="N1144" s="231"/>
      <c r="O1144" s="231"/>
      <c r="P1144" s="231"/>
      <c r="Q1144" s="231"/>
      <c r="R1144" s="231"/>
      <c r="S1144" s="231"/>
      <c r="T1144" s="231"/>
      <c r="U1144" s="231"/>
      <c r="V1144" s="231"/>
      <c r="W1144" s="231"/>
      <c r="X1144" s="231" t="s">
        <v>60</v>
      </c>
      <c r="Y1144" s="225">
        <v>1</v>
      </c>
      <c r="Z1144" s="220">
        <v>25</v>
      </c>
      <c r="AA1144" s="225">
        <f t="shared" si="18"/>
        <v>25</v>
      </c>
      <c r="AB1144" s="231" t="s">
        <v>20</v>
      </c>
      <c r="AC1144" s="231" t="s">
        <v>5512</v>
      </c>
    </row>
    <row r="1145" spans="1:29" ht="24" x14ac:dyDescent="0.25">
      <c r="A1145" s="231">
        <v>1142</v>
      </c>
      <c r="B1145" s="225" t="s">
        <v>5688</v>
      </c>
      <c r="C1145" s="224" t="s">
        <v>5982</v>
      </c>
      <c r="D1145" s="273"/>
      <c r="E1145" s="231"/>
      <c r="F1145" s="231"/>
      <c r="G1145" s="231"/>
      <c r="H1145" s="231"/>
      <c r="I1145" s="231"/>
      <c r="J1145" s="231"/>
      <c r="K1145" s="231"/>
      <c r="L1145" s="231"/>
      <c r="M1145" s="231"/>
      <c r="N1145" s="231"/>
      <c r="O1145" s="231"/>
      <c r="P1145" s="231"/>
      <c r="Q1145" s="231"/>
      <c r="R1145" s="231"/>
      <c r="S1145" s="231"/>
      <c r="T1145" s="231"/>
      <c r="U1145" s="231"/>
      <c r="V1145" s="231"/>
      <c r="W1145" s="231"/>
      <c r="X1145" s="231" t="s">
        <v>60</v>
      </c>
      <c r="Y1145" s="225">
        <v>1</v>
      </c>
      <c r="Z1145" s="220">
        <v>7.5</v>
      </c>
      <c r="AA1145" s="225">
        <f t="shared" si="18"/>
        <v>7.5</v>
      </c>
      <c r="AB1145" s="231" t="s">
        <v>20</v>
      </c>
      <c r="AC1145" s="231" t="s">
        <v>5512</v>
      </c>
    </row>
    <row r="1146" spans="1:29" ht="24" x14ac:dyDescent="0.25">
      <c r="A1146" s="231">
        <v>1143</v>
      </c>
      <c r="B1146" s="225" t="s">
        <v>5690</v>
      </c>
      <c r="C1146" s="224" t="s">
        <v>5983</v>
      </c>
      <c r="D1146" s="273"/>
      <c r="E1146" s="231"/>
      <c r="F1146" s="231"/>
      <c r="G1146" s="231"/>
      <c r="H1146" s="231"/>
      <c r="I1146" s="231"/>
      <c r="J1146" s="231"/>
      <c r="K1146" s="231"/>
      <c r="L1146" s="231"/>
      <c r="M1146" s="231"/>
      <c r="N1146" s="231"/>
      <c r="O1146" s="231"/>
      <c r="P1146" s="231"/>
      <c r="Q1146" s="231"/>
      <c r="R1146" s="231"/>
      <c r="S1146" s="231"/>
      <c r="T1146" s="231"/>
      <c r="U1146" s="231"/>
      <c r="V1146" s="231"/>
      <c r="W1146" s="231"/>
      <c r="X1146" s="231" t="s">
        <v>60</v>
      </c>
      <c r="Y1146" s="225">
        <v>1</v>
      </c>
      <c r="Z1146" s="225">
        <v>15</v>
      </c>
      <c r="AA1146" s="225">
        <f t="shared" si="18"/>
        <v>15</v>
      </c>
      <c r="AB1146" s="231" t="s">
        <v>20</v>
      </c>
      <c r="AC1146" s="231" t="s">
        <v>5512</v>
      </c>
    </row>
    <row r="1147" spans="1:29" ht="36" x14ac:dyDescent="0.25">
      <c r="A1147" s="231">
        <v>1144</v>
      </c>
      <c r="B1147" s="225" t="s">
        <v>5692</v>
      </c>
      <c r="C1147" s="224" t="s">
        <v>5984</v>
      </c>
      <c r="D1147" s="273"/>
      <c r="E1147" s="231"/>
      <c r="F1147" s="231"/>
      <c r="G1147" s="231"/>
      <c r="H1147" s="231"/>
      <c r="I1147" s="231"/>
      <c r="J1147" s="231"/>
      <c r="K1147" s="231"/>
      <c r="L1147" s="231"/>
      <c r="M1147" s="231"/>
      <c r="N1147" s="231"/>
      <c r="O1147" s="231"/>
      <c r="P1147" s="231"/>
      <c r="Q1147" s="231"/>
      <c r="R1147" s="231"/>
      <c r="S1147" s="231"/>
      <c r="T1147" s="231"/>
      <c r="U1147" s="231"/>
      <c r="V1147" s="231"/>
      <c r="W1147" s="231"/>
      <c r="X1147" s="231" t="s">
        <v>60</v>
      </c>
      <c r="Y1147" s="225">
        <v>1</v>
      </c>
      <c r="Z1147" s="225">
        <v>15</v>
      </c>
      <c r="AA1147" s="225">
        <f t="shared" si="18"/>
        <v>15</v>
      </c>
      <c r="AB1147" s="231" t="s">
        <v>20</v>
      </c>
      <c r="AC1147" s="231" t="s">
        <v>5512</v>
      </c>
    </row>
    <row r="1148" spans="1:29" ht="24" x14ac:dyDescent="0.25">
      <c r="A1148" s="231">
        <v>1145</v>
      </c>
      <c r="B1148" s="225" t="s">
        <v>5694</v>
      </c>
      <c r="C1148" s="224" t="s">
        <v>5985</v>
      </c>
      <c r="D1148" s="273"/>
      <c r="E1148" s="231"/>
      <c r="F1148" s="231"/>
      <c r="G1148" s="231"/>
      <c r="H1148" s="231"/>
      <c r="I1148" s="231"/>
      <c r="J1148" s="231"/>
      <c r="K1148" s="231"/>
      <c r="L1148" s="231"/>
      <c r="M1148" s="231"/>
      <c r="N1148" s="231"/>
      <c r="O1148" s="231"/>
      <c r="P1148" s="231"/>
      <c r="Q1148" s="231"/>
      <c r="R1148" s="231"/>
      <c r="S1148" s="231"/>
      <c r="T1148" s="231"/>
      <c r="U1148" s="231"/>
      <c r="V1148" s="231"/>
      <c r="W1148" s="231"/>
      <c r="X1148" s="231" t="s">
        <v>60</v>
      </c>
      <c r="Y1148" s="225">
        <v>1</v>
      </c>
      <c r="Z1148" s="225">
        <v>15</v>
      </c>
      <c r="AA1148" s="225">
        <f t="shared" si="18"/>
        <v>15</v>
      </c>
      <c r="AB1148" s="231" t="s">
        <v>20</v>
      </c>
      <c r="AC1148" s="231" t="s">
        <v>5512</v>
      </c>
    </row>
    <row r="1149" spans="1:29" ht="24" x14ac:dyDescent="0.25">
      <c r="A1149" s="231">
        <v>1146</v>
      </c>
      <c r="B1149" s="225" t="s">
        <v>5696</v>
      </c>
      <c r="C1149" s="224" t="s">
        <v>5986</v>
      </c>
      <c r="D1149" s="273"/>
      <c r="E1149" s="231"/>
      <c r="F1149" s="231"/>
      <c r="G1149" s="231"/>
      <c r="H1149" s="231"/>
      <c r="I1149" s="231"/>
      <c r="J1149" s="231"/>
      <c r="K1149" s="231"/>
      <c r="L1149" s="231"/>
      <c r="M1149" s="231"/>
      <c r="N1149" s="231"/>
      <c r="O1149" s="231"/>
      <c r="P1149" s="231"/>
      <c r="Q1149" s="231"/>
      <c r="R1149" s="231"/>
      <c r="S1149" s="231"/>
      <c r="T1149" s="231"/>
      <c r="U1149" s="231"/>
      <c r="V1149" s="231"/>
      <c r="W1149" s="231"/>
      <c r="X1149" s="231" t="s">
        <v>60</v>
      </c>
      <c r="Y1149" s="225">
        <v>1</v>
      </c>
      <c r="Z1149" s="225">
        <v>15</v>
      </c>
      <c r="AA1149" s="225">
        <f t="shared" si="18"/>
        <v>15</v>
      </c>
      <c r="AB1149" s="231" t="s">
        <v>20</v>
      </c>
      <c r="AC1149" s="231" t="s">
        <v>5512</v>
      </c>
    </row>
    <row r="1150" spans="1:29" ht="24" x14ac:dyDescent="0.25">
      <c r="A1150" s="231">
        <v>1147</v>
      </c>
      <c r="B1150" s="225" t="s">
        <v>5698</v>
      </c>
      <c r="C1150" s="224" t="s">
        <v>5987</v>
      </c>
      <c r="D1150" s="273"/>
      <c r="E1150" s="231"/>
      <c r="F1150" s="231"/>
      <c r="G1150" s="231"/>
      <c r="H1150" s="231"/>
      <c r="I1150" s="231"/>
      <c r="J1150" s="231"/>
      <c r="K1150" s="231"/>
      <c r="L1150" s="231"/>
      <c r="M1150" s="231"/>
      <c r="N1150" s="231"/>
      <c r="O1150" s="231"/>
      <c r="P1150" s="231"/>
      <c r="Q1150" s="231"/>
      <c r="R1150" s="231"/>
      <c r="S1150" s="231"/>
      <c r="T1150" s="231"/>
      <c r="U1150" s="231"/>
      <c r="V1150" s="231"/>
      <c r="W1150" s="231"/>
      <c r="X1150" s="231" t="s">
        <v>60</v>
      </c>
      <c r="Y1150" s="225">
        <v>1</v>
      </c>
      <c r="Z1150" s="225">
        <v>15</v>
      </c>
      <c r="AA1150" s="225">
        <f t="shared" si="18"/>
        <v>15</v>
      </c>
      <c r="AB1150" s="231" t="s">
        <v>20</v>
      </c>
      <c r="AC1150" s="231" t="s">
        <v>5512</v>
      </c>
    </row>
    <row r="1151" spans="1:29" ht="24" x14ac:dyDescent="0.25">
      <c r="A1151" s="231">
        <v>1148</v>
      </c>
      <c r="B1151" s="225" t="s">
        <v>5700</v>
      </c>
      <c r="C1151" s="224" t="s">
        <v>5988</v>
      </c>
      <c r="D1151" s="273"/>
      <c r="E1151" s="231"/>
      <c r="F1151" s="231"/>
      <c r="G1151" s="231"/>
      <c r="H1151" s="231"/>
      <c r="I1151" s="231"/>
      <c r="J1151" s="231"/>
      <c r="K1151" s="231"/>
      <c r="L1151" s="231"/>
      <c r="M1151" s="231"/>
      <c r="N1151" s="231"/>
      <c r="O1151" s="231"/>
      <c r="P1151" s="231"/>
      <c r="Q1151" s="231"/>
      <c r="R1151" s="231"/>
      <c r="S1151" s="231"/>
      <c r="T1151" s="231"/>
      <c r="U1151" s="231"/>
      <c r="V1151" s="231"/>
      <c r="W1151" s="231"/>
      <c r="X1151" s="231" t="s">
        <v>60</v>
      </c>
      <c r="Y1151" s="225">
        <v>1</v>
      </c>
      <c r="Z1151" s="225">
        <v>15</v>
      </c>
      <c r="AA1151" s="225">
        <f t="shared" si="18"/>
        <v>15</v>
      </c>
      <c r="AB1151" s="231" t="s">
        <v>20</v>
      </c>
      <c r="AC1151" s="231" t="s">
        <v>5512</v>
      </c>
    </row>
    <row r="1152" spans="1:29" ht="24" x14ac:dyDescent="0.25">
      <c r="A1152" s="231">
        <v>1149</v>
      </c>
      <c r="B1152" s="225" t="s">
        <v>5702</v>
      </c>
      <c r="C1152" s="224" t="s">
        <v>5989</v>
      </c>
      <c r="D1152" s="273"/>
      <c r="E1152" s="231"/>
      <c r="F1152" s="231"/>
      <c r="G1152" s="231"/>
      <c r="H1152" s="231"/>
      <c r="I1152" s="231"/>
      <c r="J1152" s="231"/>
      <c r="K1152" s="231"/>
      <c r="L1152" s="231"/>
      <c r="M1152" s="231"/>
      <c r="N1152" s="231"/>
      <c r="O1152" s="231"/>
      <c r="P1152" s="231"/>
      <c r="Q1152" s="231"/>
      <c r="R1152" s="231"/>
      <c r="S1152" s="231"/>
      <c r="T1152" s="231"/>
      <c r="U1152" s="231"/>
      <c r="V1152" s="231"/>
      <c r="W1152" s="231"/>
      <c r="X1152" s="231" t="s">
        <v>60</v>
      </c>
      <c r="Y1152" s="225">
        <v>1</v>
      </c>
      <c r="Z1152" s="225">
        <v>10</v>
      </c>
      <c r="AA1152" s="225">
        <f t="shared" si="18"/>
        <v>10</v>
      </c>
      <c r="AB1152" s="231" t="s">
        <v>20</v>
      </c>
      <c r="AC1152" s="231" t="s">
        <v>5512</v>
      </c>
    </row>
    <row r="1153" spans="1:29" ht="24" x14ac:dyDescent="0.25">
      <c r="A1153" s="231">
        <v>1150</v>
      </c>
      <c r="B1153" s="225" t="s">
        <v>5704</v>
      </c>
      <c r="C1153" s="224" t="s">
        <v>5990</v>
      </c>
      <c r="D1153" s="273"/>
      <c r="E1153" s="231"/>
      <c r="F1153" s="231"/>
      <c r="G1153" s="231"/>
      <c r="H1153" s="231"/>
      <c r="I1153" s="231"/>
      <c r="J1153" s="231"/>
      <c r="K1153" s="231"/>
      <c r="L1153" s="231"/>
      <c r="M1153" s="231"/>
      <c r="N1153" s="231"/>
      <c r="O1153" s="231"/>
      <c r="P1153" s="231"/>
      <c r="Q1153" s="231"/>
      <c r="R1153" s="231"/>
      <c r="S1153" s="231"/>
      <c r="T1153" s="231"/>
      <c r="U1153" s="231"/>
      <c r="V1153" s="231"/>
      <c r="W1153" s="231"/>
      <c r="X1153" s="231" t="s">
        <v>60</v>
      </c>
      <c r="Y1153" s="225">
        <v>1</v>
      </c>
      <c r="Z1153" s="225">
        <v>10</v>
      </c>
      <c r="AA1153" s="225">
        <f t="shared" si="18"/>
        <v>10</v>
      </c>
      <c r="AB1153" s="231" t="s">
        <v>20</v>
      </c>
      <c r="AC1153" s="231" t="s">
        <v>5512</v>
      </c>
    </row>
    <row r="1154" spans="1:29" ht="24" x14ac:dyDescent="0.25">
      <c r="A1154" s="231">
        <v>1151</v>
      </c>
      <c r="B1154" s="225" t="s">
        <v>5991</v>
      </c>
      <c r="C1154" s="224" t="s">
        <v>5992</v>
      </c>
      <c r="D1154" s="273"/>
      <c r="E1154" s="231"/>
      <c r="F1154" s="231"/>
      <c r="G1154" s="231"/>
      <c r="H1154" s="231"/>
      <c r="I1154" s="231"/>
      <c r="J1154" s="231"/>
      <c r="K1154" s="231"/>
      <c r="L1154" s="231"/>
      <c r="M1154" s="231"/>
      <c r="N1154" s="231"/>
      <c r="O1154" s="231"/>
      <c r="P1154" s="231"/>
      <c r="Q1154" s="231"/>
      <c r="R1154" s="231"/>
      <c r="S1154" s="231"/>
      <c r="T1154" s="231"/>
      <c r="U1154" s="231"/>
      <c r="V1154" s="231"/>
      <c r="W1154" s="231"/>
      <c r="X1154" s="231" t="s">
        <v>60</v>
      </c>
      <c r="Y1154" s="225">
        <v>1</v>
      </c>
      <c r="Z1154" s="225">
        <v>7.5</v>
      </c>
      <c r="AA1154" s="225">
        <f t="shared" si="18"/>
        <v>7.5</v>
      </c>
      <c r="AB1154" s="231" t="s">
        <v>20</v>
      </c>
      <c r="AC1154" s="231" t="s">
        <v>5512</v>
      </c>
    </row>
    <row r="1155" spans="1:29" ht="24" x14ac:dyDescent="0.25">
      <c r="A1155" s="231">
        <v>1152</v>
      </c>
      <c r="B1155" s="225" t="s">
        <v>5706</v>
      </c>
      <c r="C1155" s="224" t="s">
        <v>5993</v>
      </c>
      <c r="D1155" s="273"/>
      <c r="E1155" s="231"/>
      <c r="F1155" s="231"/>
      <c r="G1155" s="231"/>
      <c r="H1155" s="231"/>
      <c r="I1155" s="231"/>
      <c r="J1155" s="231"/>
      <c r="K1155" s="231"/>
      <c r="L1155" s="231"/>
      <c r="M1155" s="231"/>
      <c r="N1155" s="231"/>
      <c r="O1155" s="231"/>
      <c r="P1155" s="231"/>
      <c r="Q1155" s="231"/>
      <c r="R1155" s="231"/>
      <c r="S1155" s="231"/>
      <c r="T1155" s="231"/>
      <c r="U1155" s="231"/>
      <c r="V1155" s="231"/>
      <c r="W1155" s="231"/>
      <c r="X1155" s="231" t="s">
        <v>60</v>
      </c>
      <c r="Y1155" s="225">
        <v>1</v>
      </c>
      <c r="Z1155" s="225">
        <v>15</v>
      </c>
      <c r="AA1155" s="225">
        <f t="shared" si="18"/>
        <v>15</v>
      </c>
      <c r="AB1155" s="231" t="s">
        <v>20</v>
      </c>
      <c r="AC1155" s="231" t="s">
        <v>5512</v>
      </c>
    </row>
    <row r="1156" spans="1:29" ht="36" x14ac:dyDescent="0.25">
      <c r="A1156" s="231">
        <v>1153</v>
      </c>
      <c r="B1156" s="225" t="s">
        <v>5708</v>
      </c>
      <c r="C1156" s="224" t="s">
        <v>5994</v>
      </c>
      <c r="D1156" s="273"/>
      <c r="E1156" s="231"/>
      <c r="F1156" s="231"/>
      <c r="G1156" s="231"/>
      <c r="H1156" s="231"/>
      <c r="I1156" s="231"/>
      <c r="J1156" s="231"/>
      <c r="K1156" s="231"/>
      <c r="L1156" s="231"/>
      <c r="M1156" s="231"/>
      <c r="N1156" s="231"/>
      <c r="O1156" s="231"/>
      <c r="P1156" s="231"/>
      <c r="Q1156" s="231"/>
      <c r="R1156" s="231"/>
      <c r="S1156" s="231"/>
      <c r="T1156" s="231"/>
      <c r="U1156" s="231"/>
      <c r="V1156" s="231"/>
      <c r="W1156" s="231"/>
      <c r="X1156" s="231" t="s">
        <v>60</v>
      </c>
      <c r="Y1156" s="225">
        <v>1</v>
      </c>
      <c r="Z1156" s="225">
        <v>15</v>
      </c>
      <c r="AA1156" s="225">
        <f t="shared" si="18"/>
        <v>15</v>
      </c>
      <c r="AB1156" s="231" t="s">
        <v>20</v>
      </c>
      <c r="AC1156" s="231" t="s">
        <v>5512</v>
      </c>
    </row>
    <row r="1157" spans="1:29" ht="24" x14ac:dyDescent="0.25">
      <c r="A1157" s="231">
        <v>1154</v>
      </c>
      <c r="B1157" s="225" t="s">
        <v>5710</v>
      </c>
      <c r="C1157" s="224" t="s">
        <v>5995</v>
      </c>
      <c r="D1157" s="273"/>
      <c r="E1157" s="231"/>
      <c r="F1157" s="231"/>
      <c r="G1157" s="231"/>
      <c r="H1157" s="231"/>
      <c r="I1157" s="231"/>
      <c r="J1157" s="231"/>
      <c r="K1157" s="231"/>
      <c r="L1157" s="231"/>
      <c r="M1157" s="231"/>
      <c r="N1157" s="231"/>
      <c r="O1157" s="231"/>
      <c r="P1157" s="231"/>
      <c r="Q1157" s="231"/>
      <c r="R1157" s="231"/>
      <c r="S1157" s="231"/>
      <c r="T1157" s="231"/>
      <c r="U1157" s="231"/>
      <c r="V1157" s="231"/>
      <c r="W1157" s="231"/>
      <c r="X1157" s="231" t="s">
        <v>60</v>
      </c>
      <c r="Y1157" s="225">
        <v>1</v>
      </c>
      <c r="Z1157" s="225">
        <v>15</v>
      </c>
      <c r="AA1157" s="225">
        <f t="shared" si="18"/>
        <v>15</v>
      </c>
      <c r="AB1157" s="231" t="s">
        <v>20</v>
      </c>
      <c r="AC1157" s="231" t="s">
        <v>5512</v>
      </c>
    </row>
    <row r="1158" spans="1:29" ht="36" x14ac:dyDescent="0.25">
      <c r="A1158" s="231">
        <v>1155</v>
      </c>
      <c r="B1158" s="225" t="s">
        <v>5712</v>
      </c>
      <c r="C1158" s="224" t="s">
        <v>5996</v>
      </c>
      <c r="D1158" s="273"/>
      <c r="E1158" s="231"/>
      <c r="F1158" s="231"/>
      <c r="G1158" s="231"/>
      <c r="H1158" s="231"/>
      <c r="I1158" s="231"/>
      <c r="J1158" s="231"/>
      <c r="K1158" s="231"/>
      <c r="L1158" s="231"/>
      <c r="M1158" s="231"/>
      <c r="N1158" s="231"/>
      <c r="O1158" s="231"/>
      <c r="P1158" s="231"/>
      <c r="Q1158" s="231"/>
      <c r="R1158" s="231"/>
      <c r="S1158" s="231"/>
      <c r="T1158" s="231"/>
      <c r="U1158" s="231"/>
      <c r="V1158" s="231"/>
      <c r="W1158" s="231"/>
      <c r="X1158" s="231" t="s">
        <v>60</v>
      </c>
      <c r="Y1158" s="225">
        <v>1</v>
      </c>
      <c r="Z1158" s="220">
        <v>15</v>
      </c>
      <c r="AA1158" s="225">
        <f t="shared" si="18"/>
        <v>15</v>
      </c>
      <c r="AB1158" s="231" t="s">
        <v>20</v>
      </c>
      <c r="AC1158" s="231" t="s">
        <v>5512</v>
      </c>
    </row>
    <row r="1159" spans="1:29" ht="36" x14ac:dyDescent="0.25">
      <c r="A1159" s="231">
        <v>1156</v>
      </c>
      <c r="B1159" s="225" t="s">
        <v>5718</v>
      </c>
      <c r="C1159" s="224" t="s">
        <v>5997</v>
      </c>
      <c r="D1159" s="273"/>
      <c r="E1159" s="231"/>
      <c r="F1159" s="231"/>
      <c r="G1159" s="231"/>
      <c r="H1159" s="231"/>
      <c r="I1159" s="231"/>
      <c r="J1159" s="231"/>
      <c r="K1159" s="231"/>
      <c r="L1159" s="231"/>
      <c r="M1159" s="231"/>
      <c r="N1159" s="231"/>
      <c r="O1159" s="231"/>
      <c r="P1159" s="231"/>
      <c r="Q1159" s="231"/>
      <c r="R1159" s="231"/>
      <c r="S1159" s="231"/>
      <c r="T1159" s="231"/>
      <c r="U1159" s="231"/>
      <c r="V1159" s="231"/>
      <c r="W1159" s="231"/>
      <c r="X1159" s="231" t="s">
        <v>60</v>
      </c>
      <c r="Y1159" s="225">
        <v>1</v>
      </c>
      <c r="Z1159" s="225">
        <v>25</v>
      </c>
      <c r="AA1159" s="225">
        <f t="shared" si="18"/>
        <v>25</v>
      </c>
      <c r="AB1159" s="231" t="s">
        <v>20</v>
      </c>
      <c r="AC1159" s="231" t="s">
        <v>5512</v>
      </c>
    </row>
    <row r="1160" spans="1:29" ht="24" x14ac:dyDescent="0.25">
      <c r="A1160" s="231">
        <v>1157</v>
      </c>
      <c r="B1160" s="225" t="s">
        <v>5720</v>
      </c>
      <c r="C1160" s="224" t="s">
        <v>5998</v>
      </c>
      <c r="D1160" s="273"/>
      <c r="E1160" s="231"/>
      <c r="F1160" s="231"/>
      <c r="G1160" s="231"/>
      <c r="H1160" s="231"/>
      <c r="I1160" s="231"/>
      <c r="J1160" s="231"/>
      <c r="K1160" s="231"/>
      <c r="L1160" s="231"/>
      <c r="M1160" s="231"/>
      <c r="N1160" s="231"/>
      <c r="O1160" s="231"/>
      <c r="P1160" s="231"/>
      <c r="Q1160" s="231"/>
      <c r="R1160" s="231"/>
      <c r="S1160" s="231"/>
      <c r="T1160" s="231"/>
      <c r="U1160" s="231"/>
      <c r="V1160" s="231"/>
      <c r="W1160" s="231"/>
      <c r="X1160" s="231" t="s">
        <v>60</v>
      </c>
      <c r="Y1160" s="225">
        <v>1</v>
      </c>
      <c r="Z1160" s="225">
        <v>15</v>
      </c>
      <c r="AA1160" s="225">
        <f t="shared" si="18"/>
        <v>15</v>
      </c>
      <c r="AB1160" s="231" t="s">
        <v>20</v>
      </c>
      <c r="AC1160" s="231" t="s">
        <v>5512</v>
      </c>
    </row>
    <row r="1161" spans="1:29" ht="36" x14ac:dyDescent="0.25">
      <c r="A1161" s="231">
        <v>1158</v>
      </c>
      <c r="B1161" s="225" t="s">
        <v>5722</v>
      </c>
      <c r="C1161" s="224" t="s">
        <v>5999</v>
      </c>
      <c r="D1161" s="273"/>
      <c r="E1161" s="231"/>
      <c r="F1161" s="231"/>
      <c r="G1161" s="231"/>
      <c r="H1161" s="231"/>
      <c r="I1161" s="231"/>
      <c r="J1161" s="231"/>
      <c r="K1161" s="231"/>
      <c r="L1161" s="231"/>
      <c r="M1161" s="231"/>
      <c r="N1161" s="231"/>
      <c r="O1161" s="231"/>
      <c r="P1161" s="231"/>
      <c r="Q1161" s="231"/>
      <c r="R1161" s="231"/>
      <c r="S1161" s="231"/>
      <c r="T1161" s="231"/>
      <c r="U1161" s="231"/>
      <c r="V1161" s="231"/>
      <c r="W1161" s="231"/>
      <c r="X1161" s="231" t="s">
        <v>60</v>
      </c>
      <c r="Y1161" s="225">
        <v>1</v>
      </c>
      <c r="Z1161" s="225">
        <v>15</v>
      </c>
      <c r="AA1161" s="225">
        <f t="shared" si="18"/>
        <v>15</v>
      </c>
      <c r="AB1161" s="231" t="s">
        <v>20</v>
      </c>
      <c r="AC1161" s="231" t="s">
        <v>5512</v>
      </c>
    </row>
    <row r="1162" spans="1:29" ht="24" x14ac:dyDescent="0.25">
      <c r="A1162" s="231">
        <v>1159</v>
      </c>
      <c r="B1162" s="225" t="s">
        <v>5724</v>
      </c>
      <c r="C1162" s="224" t="s">
        <v>6000</v>
      </c>
      <c r="D1162" s="273"/>
      <c r="E1162" s="231"/>
      <c r="F1162" s="231"/>
      <c r="G1162" s="231"/>
      <c r="H1162" s="231"/>
      <c r="I1162" s="231"/>
      <c r="J1162" s="231"/>
      <c r="K1162" s="231"/>
      <c r="L1162" s="231"/>
      <c r="M1162" s="231"/>
      <c r="N1162" s="231"/>
      <c r="O1162" s="231"/>
      <c r="P1162" s="231"/>
      <c r="Q1162" s="231"/>
      <c r="R1162" s="231"/>
      <c r="S1162" s="231"/>
      <c r="T1162" s="231"/>
      <c r="U1162" s="231"/>
      <c r="V1162" s="231"/>
      <c r="W1162" s="231"/>
      <c r="X1162" s="231" t="s">
        <v>60</v>
      </c>
      <c r="Y1162" s="225">
        <v>1</v>
      </c>
      <c r="Z1162" s="225">
        <v>15</v>
      </c>
      <c r="AA1162" s="225">
        <f t="shared" si="18"/>
        <v>15</v>
      </c>
      <c r="AB1162" s="231" t="s">
        <v>20</v>
      </c>
      <c r="AC1162" s="231" t="s">
        <v>5512</v>
      </c>
    </row>
    <row r="1163" spans="1:29" ht="36" x14ac:dyDescent="0.25">
      <c r="A1163" s="231">
        <v>1160</v>
      </c>
      <c r="B1163" s="225" t="s">
        <v>5726</v>
      </c>
      <c r="C1163" s="224" t="s">
        <v>6001</v>
      </c>
      <c r="D1163" s="273"/>
      <c r="E1163" s="231"/>
      <c r="F1163" s="231"/>
      <c r="G1163" s="231"/>
      <c r="H1163" s="231"/>
      <c r="I1163" s="231"/>
      <c r="J1163" s="231"/>
      <c r="K1163" s="231"/>
      <c r="L1163" s="231"/>
      <c r="M1163" s="231"/>
      <c r="N1163" s="231"/>
      <c r="O1163" s="231"/>
      <c r="P1163" s="231"/>
      <c r="Q1163" s="231"/>
      <c r="R1163" s="231"/>
      <c r="S1163" s="231"/>
      <c r="T1163" s="231"/>
      <c r="U1163" s="231"/>
      <c r="V1163" s="231"/>
      <c r="W1163" s="231"/>
      <c r="X1163" s="231" t="s">
        <v>60</v>
      </c>
      <c r="Y1163" s="225">
        <v>1</v>
      </c>
      <c r="Z1163" s="225">
        <v>15</v>
      </c>
      <c r="AA1163" s="225">
        <f t="shared" si="18"/>
        <v>15</v>
      </c>
      <c r="AB1163" s="231" t="s">
        <v>20</v>
      </c>
      <c r="AC1163" s="231" t="s">
        <v>5512</v>
      </c>
    </row>
    <row r="1164" spans="1:29" ht="24" x14ac:dyDescent="0.25">
      <c r="A1164" s="231">
        <v>1161</v>
      </c>
      <c r="B1164" s="225" t="s">
        <v>5728</v>
      </c>
      <c r="C1164" s="224" t="s">
        <v>6002</v>
      </c>
      <c r="D1164" s="273"/>
      <c r="E1164" s="231"/>
      <c r="F1164" s="231"/>
      <c r="G1164" s="231"/>
      <c r="H1164" s="231"/>
      <c r="I1164" s="231"/>
      <c r="J1164" s="231"/>
      <c r="K1164" s="231"/>
      <c r="L1164" s="231"/>
      <c r="M1164" s="231"/>
      <c r="N1164" s="231"/>
      <c r="O1164" s="231"/>
      <c r="P1164" s="231"/>
      <c r="Q1164" s="231"/>
      <c r="R1164" s="231"/>
      <c r="S1164" s="231"/>
      <c r="T1164" s="231"/>
      <c r="U1164" s="231"/>
      <c r="V1164" s="231"/>
      <c r="W1164" s="231"/>
      <c r="X1164" s="231" t="s">
        <v>60</v>
      </c>
      <c r="Y1164" s="225">
        <v>1</v>
      </c>
      <c r="Z1164" s="225">
        <v>15</v>
      </c>
      <c r="AA1164" s="225">
        <f t="shared" ref="AA1164:AA1227" si="19">Z1164*Y1164</f>
        <v>15</v>
      </c>
      <c r="AB1164" s="231" t="s">
        <v>20</v>
      </c>
      <c r="AC1164" s="231" t="s">
        <v>5512</v>
      </c>
    </row>
    <row r="1165" spans="1:29" ht="24" x14ac:dyDescent="0.25">
      <c r="A1165" s="231">
        <v>1162</v>
      </c>
      <c r="B1165" s="225" t="s">
        <v>5730</v>
      </c>
      <c r="C1165" s="224" t="s">
        <v>6003</v>
      </c>
      <c r="D1165" s="273"/>
      <c r="E1165" s="231"/>
      <c r="F1165" s="231"/>
      <c r="G1165" s="231"/>
      <c r="H1165" s="231"/>
      <c r="I1165" s="231"/>
      <c r="J1165" s="231"/>
      <c r="K1165" s="231"/>
      <c r="L1165" s="231"/>
      <c r="M1165" s="231"/>
      <c r="N1165" s="231"/>
      <c r="O1165" s="231"/>
      <c r="P1165" s="231"/>
      <c r="Q1165" s="231"/>
      <c r="R1165" s="231"/>
      <c r="S1165" s="231"/>
      <c r="T1165" s="231"/>
      <c r="U1165" s="231"/>
      <c r="V1165" s="231"/>
      <c r="W1165" s="231"/>
      <c r="X1165" s="231" t="s">
        <v>60</v>
      </c>
      <c r="Y1165" s="225">
        <v>1</v>
      </c>
      <c r="Z1165" s="225">
        <v>15</v>
      </c>
      <c r="AA1165" s="225">
        <f t="shared" si="19"/>
        <v>15</v>
      </c>
      <c r="AB1165" s="231" t="s">
        <v>20</v>
      </c>
      <c r="AC1165" s="231" t="s">
        <v>5512</v>
      </c>
    </row>
    <row r="1166" spans="1:29" ht="24" x14ac:dyDescent="0.25">
      <c r="A1166" s="231">
        <v>1163</v>
      </c>
      <c r="B1166" s="225" t="s">
        <v>5732</v>
      </c>
      <c r="C1166" s="224" t="s">
        <v>6004</v>
      </c>
      <c r="D1166" s="273"/>
      <c r="E1166" s="231"/>
      <c r="F1166" s="231"/>
      <c r="G1166" s="231"/>
      <c r="H1166" s="231"/>
      <c r="I1166" s="231"/>
      <c r="J1166" s="231"/>
      <c r="K1166" s="231"/>
      <c r="L1166" s="231"/>
      <c r="M1166" s="231"/>
      <c r="N1166" s="231"/>
      <c r="O1166" s="231"/>
      <c r="P1166" s="231"/>
      <c r="Q1166" s="231"/>
      <c r="R1166" s="231"/>
      <c r="S1166" s="231"/>
      <c r="T1166" s="231"/>
      <c r="U1166" s="231"/>
      <c r="V1166" s="231"/>
      <c r="W1166" s="231"/>
      <c r="X1166" s="231" t="s">
        <v>60</v>
      </c>
      <c r="Y1166" s="225">
        <v>1</v>
      </c>
      <c r="Z1166" s="225">
        <v>20</v>
      </c>
      <c r="AA1166" s="225">
        <f t="shared" si="19"/>
        <v>20</v>
      </c>
      <c r="AB1166" s="231" t="s">
        <v>20</v>
      </c>
      <c r="AC1166" s="231" t="s">
        <v>5512</v>
      </c>
    </row>
    <row r="1167" spans="1:29" ht="24" x14ac:dyDescent="0.25">
      <c r="A1167" s="231">
        <v>1164</v>
      </c>
      <c r="B1167" s="225" t="s">
        <v>5734</v>
      </c>
      <c r="C1167" s="224" t="s">
        <v>6005</v>
      </c>
      <c r="D1167" s="273"/>
      <c r="E1167" s="231"/>
      <c r="F1167" s="231"/>
      <c r="G1167" s="231"/>
      <c r="H1167" s="231"/>
      <c r="I1167" s="231"/>
      <c r="J1167" s="231"/>
      <c r="K1167" s="231"/>
      <c r="L1167" s="231"/>
      <c r="M1167" s="231"/>
      <c r="N1167" s="231"/>
      <c r="O1167" s="231"/>
      <c r="P1167" s="231"/>
      <c r="Q1167" s="231"/>
      <c r="R1167" s="231"/>
      <c r="S1167" s="231"/>
      <c r="T1167" s="231"/>
      <c r="U1167" s="231"/>
      <c r="V1167" s="231"/>
      <c r="W1167" s="231"/>
      <c r="X1167" s="231" t="s">
        <v>60</v>
      </c>
      <c r="Y1167" s="225">
        <v>1</v>
      </c>
      <c r="Z1167" s="225">
        <v>15</v>
      </c>
      <c r="AA1167" s="225">
        <f t="shared" si="19"/>
        <v>15</v>
      </c>
      <c r="AB1167" s="231" t="s">
        <v>20</v>
      </c>
      <c r="AC1167" s="231" t="s">
        <v>5512</v>
      </c>
    </row>
    <row r="1168" spans="1:29" ht="24" x14ac:dyDescent="0.25">
      <c r="A1168" s="231">
        <v>1165</v>
      </c>
      <c r="B1168" s="225" t="s">
        <v>5736</v>
      </c>
      <c r="C1168" s="224" t="s">
        <v>6006</v>
      </c>
      <c r="D1168" s="273"/>
      <c r="E1168" s="231"/>
      <c r="F1168" s="231"/>
      <c r="G1168" s="231"/>
      <c r="H1168" s="231"/>
      <c r="I1168" s="231"/>
      <c r="J1168" s="231"/>
      <c r="K1168" s="231"/>
      <c r="L1168" s="231"/>
      <c r="M1168" s="231"/>
      <c r="N1168" s="231"/>
      <c r="O1168" s="231"/>
      <c r="P1168" s="231"/>
      <c r="Q1168" s="231"/>
      <c r="R1168" s="231"/>
      <c r="S1168" s="231"/>
      <c r="T1168" s="231"/>
      <c r="U1168" s="231"/>
      <c r="V1168" s="231"/>
      <c r="W1168" s="231"/>
      <c r="X1168" s="231" t="s">
        <v>60</v>
      </c>
      <c r="Y1168" s="225">
        <v>1</v>
      </c>
      <c r="Z1168" s="225">
        <v>15</v>
      </c>
      <c r="AA1168" s="225">
        <f t="shared" si="19"/>
        <v>15</v>
      </c>
      <c r="AB1168" s="231" t="s">
        <v>20</v>
      </c>
      <c r="AC1168" s="231" t="s">
        <v>5512</v>
      </c>
    </row>
    <row r="1169" spans="1:29" ht="36" x14ac:dyDescent="0.25">
      <c r="A1169" s="231">
        <v>1166</v>
      </c>
      <c r="B1169" s="225" t="s">
        <v>5738</v>
      </c>
      <c r="C1169" s="224" t="s">
        <v>6007</v>
      </c>
      <c r="D1169" s="273"/>
      <c r="E1169" s="231"/>
      <c r="F1169" s="231"/>
      <c r="G1169" s="231"/>
      <c r="H1169" s="231"/>
      <c r="I1169" s="231"/>
      <c r="J1169" s="231"/>
      <c r="K1169" s="231"/>
      <c r="L1169" s="231"/>
      <c r="M1169" s="231"/>
      <c r="N1169" s="231"/>
      <c r="O1169" s="231"/>
      <c r="P1169" s="231"/>
      <c r="Q1169" s="231"/>
      <c r="R1169" s="231"/>
      <c r="S1169" s="231"/>
      <c r="T1169" s="231"/>
      <c r="U1169" s="231"/>
      <c r="V1169" s="231"/>
      <c r="W1169" s="231"/>
      <c r="X1169" s="231" t="s">
        <v>60</v>
      </c>
      <c r="Y1169" s="225">
        <v>1</v>
      </c>
      <c r="Z1169" s="225">
        <v>15</v>
      </c>
      <c r="AA1169" s="225">
        <f t="shared" si="19"/>
        <v>15</v>
      </c>
      <c r="AB1169" s="231" t="s">
        <v>20</v>
      </c>
      <c r="AC1169" s="231" t="s">
        <v>5512</v>
      </c>
    </row>
    <row r="1170" spans="1:29" ht="24" x14ac:dyDescent="0.25">
      <c r="A1170" s="231">
        <v>1167</v>
      </c>
      <c r="B1170" s="225" t="s">
        <v>5740</v>
      </c>
      <c r="C1170" s="224" t="s">
        <v>6008</v>
      </c>
      <c r="D1170" s="273"/>
      <c r="E1170" s="231"/>
      <c r="F1170" s="231"/>
      <c r="G1170" s="231"/>
      <c r="H1170" s="231"/>
      <c r="I1170" s="231"/>
      <c r="J1170" s="231"/>
      <c r="K1170" s="231"/>
      <c r="L1170" s="231"/>
      <c r="M1170" s="231"/>
      <c r="N1170" s="231"/>
      <c r="O1170" s="231"/>
      <c r="P1170" s="231"/>
      <c r="Q1170" s="231"/>
      <c r="R1170" s="231"/>
      <c r="S1170" s="231"/>
      <c r="T1170" s="231"/>
      <c r="U1170" s="231"/>
      <c r="V1170" s="231"/>
      <c r="W1170" s="231"/>
      <c r="X1170" s="231" t="s">
        <v>60</v>
      </c>
      <c r="Y1170" s="225">
        <v>1</v>
      </c>
      <c r="Z1170" s="225">
        <v>15</v>
      </c>
      <c r="AA1170" s="225">
        <f t="shared" si="19"/>
        <v>15</v>
      </c>
      <c r="AB1170" s="231" t="s">
        <v>20</v>
      </c>
      <c r="AC1170" s="231" t="s">
        <v>5512</v>
      </c>
    </row>
    <row r="1171" spans="1:29" ht="24" x14ac:dyDescent="0.25">
      <c r="A1171" s="231">
        <v>1168</v>
      </c>
      <c r="B1171" s="225" t="s">
        <v>5742</v>
      </c>
      <c r="C1171" s="224" t="s">
        <v>6009</v>
      </c>
      <c r="D1171" s="273"/>
      <c r="E1171" s="231"/>
      <c r="F1171" s="231"/>
      <c r="G1171" s="231"/>
      <c r="H1171" s="231"/>
      <c r="I1171" s="231"/>
      <c r="J1171" s="231"/>
      <c r="K1171" s="231"/>
      <c r="L1171" s="231"/>
      <c r="M1171" s="231"/>
      <c r="N1171" s="231"/>
      <c r="O1171" s="231"/>
      <c r="P1171" s="231"/>
      <c r="Q1171" s="231"/>
      <c r="R1171" s="231"/>
      <c r="S1171" s="231"/>
      <c r="T1171" s="231"/>
      <c r="U1171" s="231"/>
      <c r="V1171" s="231"/>
      <c r="W1171" s="231"/>
      <c r="X1171" s="231" t="s">
        <v>60</v>
      </c>
      <c r="Y1171" s="225">
        <v>1</v>
      </c>
      <c r="Z1171" s="225">
        <v>15</v>
      </c>
      <c r="AA1171" s="225">
        <f t="shared" si="19"/>
        <v>15</v>
      </c>
      <c r="AB1171" s="231" t="s">
        <v>20</v>
      </c>
      <c r="AC1171" s="231" t="s">
        <v>5512</v>
      </c>
    </row>
    <row r="1172" spans="1:29" ht="24" x14ac:dyDescent="0.25">
      <c r="A1172" s="231">
        <v>1169</v>
      </c>
      <c r="B1172" s="225" t="s">
        <v>5744</v>
      </c>
      <c r="C1172" s="224" t="s">
        <v>6010</v>
      </c>
      <c r="D1172" s="273"/>
      <c r="E1172" s="231"/>
      <c r="F1172" s="231"/>
      <c r="G1172" s="231"/>
      <c r="H1172" s="231"/>
      <c r="I1172" s="231"/>
      <c r="J1172" s="231"/>
      <c r="K1172" s="231"/>
      <c r="L1172" s="231"/>
      <c r="M1172" s="231"/>
      <c r="N1172" s="231"/>
      <c r="O1172" s="231"/>
      <c r="P1172" s="231"/>
      <c r="Q1172" s="231"/>
      <c r="R1172" s="231"/>
      <c r="S1172" s="231"/>
      <c r="T1172" s="231"/>
      <c r="U1172" s="231"/>
      <c r="V1172" s="231"/>
      <c r="W1172" s="231"/>
      <c r="X1172" s="231" t="s">
        <v>60</v>
      </c>
      <c r="Y1172" s="225">
        <v>1</v>
      </c>
      <c r="Z1172" s="225">
        <v>15</v>
      </c>
      <c r="AA1172" s="225">
        <f t="shared" si="19"/>
        <v>15</v>
      </c>
      <c r="AB1172" s="231" t="s">
        <v>20</v>
      </c>
      <c r="AC1172" s="231" t="s">
        <v>5512</v>
      </c>
    </row>
    <row r="1173" spans="1:29" ht="24" x14ac:dyDescent="0.25">
      <c r="A1173" s="231">
        <v>1170</v>
      </c>
      <c r="B1173" s="225" t="s">
        <v>5746</v>
      </c>
      <c r="C1173" s="224" t="s">
        <v>6011</v>
      </c>
      <c r="D1173" s="273"/>
      <c r="E1173" s="231"/>
      <c r="F1173" s="231"/>
      <c r="G1173" s="231"/>
      <c r="H1173" s="231"/>
      <c r="I1173" s="231"/>
      <c r="J1173" s="231"/>
      <c r="K1173" s="231"/>
      <c r="L1173" s="231"/>
      <c r="M1173" s="231"/>
      <c r="N1173" s="231"/>
      <c r="O1173" s="231"/>
      <c r="P1173" s="231"/>
      <c r="Q1173" s="231"/>
      <c r="R1173" s="231"/>
      <c r="S1173" s="231"/>
      <c r="T1173" s="231"/>
      <c r="U1173" s="231"/>
      <c r="V1173" s="231"/>
      <c r="W1173" s="231"/>
      <c r="X1173" s="231" t="s">
        <v>60</v>
      </c>
      <c r="Y1173" s="225">
        <v>1</v>
      </c>
      <c r="Z1173" s="225">
        <v>15</v>
      </c>
      <c r="AA1173" s="225">
        <f t="shared" si="19"/>
        <v>15</v>
      </c>
      <c r="AB1173" s="231" t="s">
        <v>20</v>
      </c>
      <c r="AC1173" s="231" t="s">
        <v>5512</v>
      </c>
    </row>
    <row r="1174" spans="1:29" ht="24" x14ac:dyDescent="0.25">
      <c r="A1174" s="231">
        <v>1171</v>
      </c>
      <c r="B1174" s="225" t="s">
        <v>5748</v>
      </c>
      <c r="C1174" s="224" t="s">
        <v>6012</v>
      </c>
      <c r="D1174" s="273"/>
      <c r="E1174" s="231"/>
      <c r="F1174" s="231"/>
      <c r="G1174" s="231"/>
      <c r="H1174" s="231"/>
      <c r="I1174" s="231"/>
      <c r="J1174" s="231"/>
      <c r="K1174" s="231"/>
      <c r="L1174" s="231"/>
      <c r="M1174" s="231"/>
      <c r="N1174" s="231"/>
      <c r="O1174" s="231"/>
      <c r="P1174" s="231"/>
      <c r="Q1174" s="231"/>
      <c r="R1174" s="231"/>
      <c r="S1174" s="231"/>
      <c r="T1174" s="231"/>
      <c r="U1174" s="231"/>
      <c r="V1174" s="231"/>
      <c r="W1174" s="231"/>
      <c r="X1174" s="231" t="s">
        <v>60</v>
      </c>
      <c r="Y1174" s="225">
        <v>1</v>
      </c>
      <c r="Z1174" s="225">
        <v>15</v>
      </c>
      <c r="AA1174" s="225">
        <f t="shared" si="19"/>
        <v>15</v>
      </c>
      <c r="AB1174" s="231" t="s">
        <v>20</v>
      </c>
      <c r="AC1174" s="231" t="s">
        <v>5512</v>
      </c>
    </row>
    <row r="1175" spans="1:29" ht="24" x14ac:dyDescent="0.25">
      <c r="A1175" s="231">
        <v>1172</v>
      </c>
      <c r="B1175" s="225" t="s">
        <v>5750</v>
      </c>
      <c r="C1175" s="224" t="s">
        <v>6013</v>
      </c>
      <c r="D1175" s="273"/>
      <c r="E1175" s="231"/>
      <c r="F1175" s="231"/>
      <c r="G1175" s="231"/>
      <c r="H1175" s="231"/>
      <c r="I1175" s="231"/>
      <c r="J1175" s="231"/>
      <c r="K1175" s="231"/>
      <c r="L1175" s="231"/>
      <c r="M1175" s="231"/>
      <c r="N1175" s="231"/>
      <c r="O1175" s="231"/>
      <c r="P1175" s="231"/>
      <c r="Q1175" s="231"/>
      <c r="R1175" s="231"/>
      <c r="S1175" s="231"/>
      <c r="T1175" s="231"/>
      <c r="U1175" s="231"/>
      <c r="V1175" s="231"/>
      <c r="W1175" s="231"/>
      <c r="X1175" s="231" t="s">
        <v>60</v>
      </c>
      <c r="Y1175" s="225">
        <v>1</v>
      </c>
      <c r="Z1175" s="225">
        <v>15</v>
      </c>
      <c r="AA1175" s="225">
        <f t="shared" si="19"/>
        <v>15</v>
      </c>
      <c r="AB1175" s="231" t="s">
        <v>20</v>
      </c>
      <c r="AC1175" s="231" t="s">
        <v>5512</v>
      </c>
    </row>
    <row r="1176" spans="1:29" ht="24" x14ac:dyDescent="0.25">
      <c r="A1176" s="231">
        <v>1173</v>
      </c>
      <c r="B1176" s="225" t="s">
        <v>5752</v>
      </c>
      <c r="C1176" s="224" t="s">
        <v>6014</v>
      </c>
      <c r="D1176" s="273"/>
      <c r="E1176" s="231"/>
      <c r="F1176" s="231"/>
      <c r="G1176" s="231"/>
      <c r="H1176" s="231"/>
      <c r="I1176" s="231"/>
      <c r="J1176" s="231"/>
      <c r="K1176" s="231"/>
      <c r="L1176" s="231"/>
      <c r="M1176" s="231"/>
      <c r="N1176" s="231"/>
      <c r="O1176" s="231"/>
      <c r="P1176" s="231"/>
      <c r="Q1176" s="231"/>
      <c r="R1176" s="231"/>
      <c r="S1176" s="231"/>
      <c r="T1176" s="231"/>
      <c r="U1176" s="231"/>
      <c r="V1176" s="231"/>
      <c r="W1176" s="231"/>
      <c r="X1176" s="231" t="s">
        <v>60</v>
      </c>
      <c r="Y1176" s="225">
        <v>1</v>
      </c>
      <c r="Z1176" s="225">
        <v>15</v>
      </c>
      <c r="AA1176" s="225">
        <f t="shared" si="19"/>
        <v>15</v>
      </c>
      <c r="AB1176" s="231" t="s">
        <v>20</v>
      </c>
      <c r="AC1176" s="231" t="s">
        <v>5512</v>
      </c>
    </row>
    <row r="1177" spans="1:29" ht="24" x14ac:dyDescent="0.25">
      <c r="A1177" s="231">
        <v>1174</v>
      </c>
      <c r="B1177" s="225" t="s">
        <v>5754</v>
      </c>
      <c r="C1177" s="224" t="s">
        <v>6015</v>
      </c>
      <c r="D1177" s="273"/>
      <c r="E1177" s="231"/>
      <c r="F1177" s="231"/>
      <c r="G1177" s="231"/>
      <c r="H1177" s="231"/>
      <c r="I1177" s="231"/>
      <c r="J1177" s="231"/>
      <c r="K1177" s="231"/>
      <c r="L1177" s="231"/>
      <c r="M1177" s="231"/>
      <c r="N1177" s="231"/>
      <c r="O1177" s="231"/>
      <c r="P1177" s="231"/>
      <c r="Q1177" s="231"/>
      <c r="R1177" s="231"/>
      <c r="S1177" s="231"/>
      <c r="T1177" s="231"/>
      <c r="U1177" s="231"/>
      <c r="V1177" s="231"/>
      <c r="W1177" s="231"/>
      <c r="X1177" s="231" t="s">
        <v>60</v>
      </c>
      <c r="Y1177" s="225">
        <v>1</v>
      </c>
      <c r="Z1177" s="225">
        <v>15</v>
      </c>
      <c r="AA1177" s="225">
        <f t="shared" si="19"/>
        <v>15</v>
      </c>
      <c r="AB1177" s="231" t="s">
        <v>20</v>
      </c>
      <c r="AC1177" s="231" t="s">
        <v>5512</v>
      </c>
    </row>
    <row r="1178" spans="1:29" ht="24" x14ac:dyDescent="0.25">
      <c r="A1178" s="231">
        <v>1175</v>
      </c>
      <c r="B1178" s="225" t="s">
        <v>5756</v>
      </c>
      <c r="C1178" s="224" t="s">
        <v>6016</v>
      </c>
      <c r="D1178" s="273"/>
      <c r="E1178" s="231"/>
      <c r="F1178" s="231"/>
      <c r="G1178" s="231"/>
      <c r="H1178" s="231"/>
      <c r="I1178" s="231"/>
      <c r="J1178" s="231"/>
      <c r="K1178" s="231"/>
      <c r="L1178" s="231"/>
      <c r="M1178" s="231"/>
      <c r="N1178" s="231"/>
      <c r="O1178" s="231"/>
      <c r="P1178" s="231"/>
      <c r="Q1178" s="231"/>
      <c r="R1178" s="231"/>
      <c r="S1178" s="231"/>
      <c r="T1178" s="231"/>
      <c r="U1178" s="231"/>
      <c r="V1178" s="231"/>
      <c r="W1178" s="231"/>
      <c r="X1178" s="231" t="s">
        <v>60</v>
      </c>
      <c r="Y1178" s="225">
        <v>1</v>
      </c>
      <c r="Z1178" s="225">
        <v>15</v>
      </c>
      <c r="AA1178" s="225">
        <f t="shared" si="19"/>
        <v>15</v>
      </c>
      <c r="AB1178" s="231" t="s">
        <v>20</v>
      </c>
      <c r="AC1178" s="231" t="s">
        <v>5512</v>
      </c>
    </row>
    <row r="1179" spans="1:29" ht="24" x14ac:dyDescent="0.25">
      <c r="A1179" s="231">
        <v>1176</v>
      </c>
      <c r="B1179" s="225" t="s">
        <v>5758</v>
      </c>
      <c r="C1179" s="224" t="s">
        <v>6017</v>
      </c>
      <c r="D1179" s="273"/>
      <c r="E1179" s="231"/>
      <c r="F1179" s="231"/>
      <c r="G1179" s="231"/>
      <c r="H1179" s="231"/>
      <c r="I1179" s="231"/>
      <c r="J1179" s="231"/>
      <c r="K1179" s="231"/>
      <c r="L1179" s="231"/>
      <c r="M1179" s="231"/>
      <c r="N1179" s="231"/>
      <c r="O1179" s="231"/>
      <c r="P1179" s="231"/>
      <c r="Q1179" s="231"/>
      <c r="R1179" s="231"/>
      <c r="S1179" s="231"/>
      <c r="T1179" s="231"/>
      <c r="U1179" s="231"/>
      <c r="V1179" s="231"/>
      <c r="W1179" s="231"/>
      <c r="X1179" s="231" t="s">
        <v>60</v>
      </c>
      <c r="Y1179" s="225">
        <v>1</v>
      </c>
      <c r="Z1179" s="225">
        <v>15</v>
      </c>
      <c r="AA1179" s="225">
        <f t="shared" si="19"/>
        <v>15</v>
      </c>
      <c r="AB1179" s="231" t="s">
        <v>20</v>
      </c>
      <c r="AC1179" s="231" t="s">
        <v>5512</v>
      </c>
    </row>
    <row r="1180" spans="1:29" ht="24" x14ac:dyDescent="0.25">
      <c r="A1180" s="231">
        <v>1177</v>
      </c>
      <c r="B1180" s="225" t="s">
        <v>5760</v>
      </c>
      <c r="C1180" s="224" t="s">
        <v>6018</v>
      </c>
      <c r="D1180" s="273"/>
      <c r="E1180" s="231"/>
      <c r="F1180" s="231"/>
      <c r="G1180" s="231"/>
      <c r="H1180" s="231"/>
      <c r="I1180" s="231"/>
      <c r="J1180" s="231"/>
      <c r="K1180" s="231"/>
      <c r="L1180" s="231"/>
      <c r="M1180" s="231"/>
      <c r="N1180" s="231"/>
      <c r="O1180" s="231"/>
      <c r="P1180" s="231"/>
      <c r="Q1180" s="231"/>
      <c r="R1180" s="231"/>
      <c r="S1180" s="231"/>
      <c r="T1180" s="231"/>
      <c r="U1180" s="231"/>
      <c r="V1180" s="231"/>
      <c r="W1180" s="231"/>
      <c r="X1180" s="231" t="s">
        <v>60</v>
      </c>
      <c r="Y1180" s="225">
        <v>1</v>
      </c>
      <c r="Z1180" s="225">
        <v>25</v>
      </c>
      <c r="AA1180" s="225">
        <f t="shared" si="19"/>
        <v>25</v>
      </c>
      <c r="AB1180" s="231" t="s">
        <v>20</v>
      </c>
      <c r="AC1180" s="231" t="s">
        <v>5512</v>
      </c>
    </row>
    <row r="1181" spans="1:29" ht="24" x14ac:dyDescent="0.25">
      <c r="A1181" s="231">
        <v>1178</v>
      </c>
      <c r="B1181" s="225" t="s">
        <v>5762</v>
      </c>
      <c r="C1181" s="224" t="s">
        <v>6019</v>
      </c>
      <c r="D1181" s="273"/>
      <c r="E1181" s="231"/>
      <c r="F1181" s="231"/>
      <c r="G1181" s="231"/>
      <c r="H1181" s="231"/>
      <c r="I1181" s="231"/>
      <c r="J1181" s="231"/>
      <c r="K1181" s="231"/>
      <c r="L1181" s="231"/>
      <c r="M1181" s="231"/>
      <c r="N1181" s="231"/>
      <c r="O1181" s="231"/>
      <c r="P1181" s="231"/>
      <c r="Q1181" s="231"/>
      <c r="R1181" s="231"/>
      <c r="S1181" s="231"/>
      <c r="T1181" s="231"/>
      <c r="U1181" s="231"/>
      <c r="V1181" s="231"/>
      <c r="W1181" s="231"/>
      <c r="X1181" s="231" t="s">
        <v>60</v>
      </c>
      <c r="Y1181" s="225">
        <v>1</v>
      </c>
      <c r="Z1181" s="225">
        <v>15</v>
      </c>
      <c r="AA1181" s="225">
        <f t="shared" si="19"/>
        <v>15</v>
      </c>
      <c r="AB1181" s="231" t="s">
        <v>20</v>
      </c>
      <c r="AC1181" s="231" t="s">
        <v>5512</v>
      </c>
    </row>
    <row r="1182" spans="1:29" ht="24" x14ac:dyDescent="0.25">
      <c r="A1182" s="231">
        <v>1179</v>
      </c>
      <c r="B1182" s="225" t="s">
        <v>5764</v>
      </c>
      <c r="C1182" s="224" t="s">
        <v>6020</v>
      </c>
      <c r="D1182" s="273"/>
      <c r="E1182" s="231"/>
      <c r="F1182" s="231"/>
      <c r="G1182" s="231"/>
      <c r="H1182" s="231"/>
      <c r="I1182" s="231"/>
      <c r="J1182" s="231"/>
      <c r="K1182" s="231"/>
      <c r="L1182" s="231"/>
      <c r="M1182" s="231"/>
      <c r="N1182" s="231"/>
      <c r="O1182" s="231"/>
      <c r="P1182" s="231"/>
      <c r="Q1182" s="231"/>
      <c r="R1182" s="231"/>
      <c r="S1182" s="231"/>
      <c r="T1182" s="231"/>
      <c r="U1182" s="231"/>
      <c r="V1182" s="231"/>
      <c r="W1182" s="231"/>
      <c r="X1182" s="231" t="s">
        <v>60</v>
      </c>
      <c r="Y1182" s="225">
        <v>1</v>
      </c>
      <c r="Z1182" s="225">
        <v>15</v>
      </c>
      <c r="AA1182" s="225">
        <f t="shared" si="19"/>
        <v>15</v>
      </c>
      <c r="AB1182" s="231" t="s">
        <v>20</v>
      </c>
      <c r="AC1182" s="231" t="s">
        <v>5512</v>
      </c>
    </row>
    <row r="1183" spans="1:29" ht="24" x14ac:dyDescent="0.25">
      <c r="A1183" s="231">
        <v>1180</v>
      </c>
      <c r="B1183" s="225" t="s">
        <v>5766</v>
      </c>
      <c r="C1183" s="224" t="s">
        <v>6021</v>
      </c>
      <c r="D1183" s="273"/>
      <c r="E1183" s="231"/>
      <c r="F1183" s="231"/>
      <c r="G1183" s="231"/>
      <c r="H1183" s="231"/>
      <c r="I1183" s="231"/>
      <c r="J1183" s="231"/>
      <c r="K1183" s="231"/>
      <c r="L1183" s="231"/>
      <c r="M1183" s="231"/>
      <c r="N1183" s="231"/>
      <c r="O1183" s="231"/>
      <c r="P1183" s="231"/>
      <c r="Q1183" s="231"/>
      <c r="R1183" s="231"/>
      <c r="S1183" s="231"/>
      <c r="T1183" s="231"/>
      <c r="U1183" s="231"/>
      <c r="V1183" s="231"/>
      <c r="W1183" s="231"/>
      <c r="X1183" s="231" t="s">
        <v>60</v>
      </c>
      <c r="Y1183" s="225">
        <v>1</v>
      </c>
      <c r="Z1183" s="225">
        <v>15</v>
      </c>
      <c r="AA1183" s="225">
        <f t="shared" si="19"/>
        <v>15</v>
      </c>
      <c r="AB1183" s="231" t="s">
        <v>20</v>
      </c>
      <c r="AC1183" s="231" t="s">
        <v>5512</v>
      </c>
    </row>
    <row r="1184" spans="1:29" ht="36" x14ac:dyDescent="0.25">
      <c r="A1184" s="231">
        <v>1181</v>
      </c>
      <c r="B1184" s="225" t="s">
        <v>5768</v>
      </c>
      <c r="C1184" s="224" t="s">
        <v>6022</v>
      </c>
      <c r="D1184" s="273"/>
      <c r="E1184" s="231"/>
      <c r="F1184" s="231"/>
      <c r="G1184" s="231"/>
      <c r="H1184" s="231"/>
      <c r="I1184" s="231"/>
      <c r="J1184" s="231"/>
      <c r="K1184" s="231"/>
      <c r="L1184" s="231"/>
      <c r="M1184" s="231"/>
      <c r="N1184" s="231"/>
      <c r="O1184" s="231"/>
      <c r="P1184" s="231"/>
      <c r="Q1184" s="231"/>
      <c r="R1184" s="231"/>
      <c r="S1184" s="231"/>
      <c r="T1184" s="231"/>
      <c r="U1184" s="231"/>
      <c r="V1184" s="231"/>
      <c r="W1184" s="231"/>
      <c r="X1184" s="231" t="s">
        <v>60</v>
      </c>
      <c r="Y1184" s="225">
        <v>1</v>
      </c>
      <c r="Z1184" s="225">
        <v>15</v>
      </c>
      <c r="AA1184" s="225">
        <f t="shared" si="19"/>
        <v>15</v>
      </c>
      <c r="AB1184" s="231" t="s">
        <v>20</v>
      </c>
      <c r="AC1184" s="231" t="s">
        <v>5512</v>
      </c>
    </row>
    <row r="1185" spans="1:29" ht="24" x14ac:dyDescent="0.25">
      <c r="A1185" s="231">
        <v>1182</v>
      </c>
      <c r="B1185" s="225" t="s">
        <v>5770</v>
      </c>
      <c r="C1185" s="224" t="s">
        <v>6023</v>
      </c>
      <c r="D1185" s="273"/>
      <c r="E1185" s="231"/>
      <c r="F1185" s="231"/>
      <c r="G1185" s="231"/>
      <c r="H1185" s="231"/>
      <c r="I1185" s="231"/>
      <c r="J1185" s="231"/>
      <c r="K1185" s="231"/>
      <c r="L1185" s="231"/>
      <c r="M1185" s="231"/>
      <c r="N1185" s="231"/>
      <c r="O1185" s="231"/>
      <c r="P1185" s="231"/>
      <c r="Q1185" s="231"/>
      <c r="R1185" s="231"/>
      <c r="S1185" s="231"/>
      <c r="T1185" s="231"/>
      <c r="U1185" s="231"/>
      <c r="V1185" s="231"/>
      <c r="W1185" s="231"/>
      <c r="X1185" s="231" t="s">
        <v>60</v>
      </c>
      <c r="Y1185" s="225">
        <v>1</v>
      </c>
      <c r="Z1185" s="225">
        <v>15</v>
      </c>
      <c r="AA1185" s="225">
        <f t="shared" si="19"/>
        <v>15</v>
      </c>
      <c r="AB1185" s="231" t="s">
        <v>20</v>
      </c>
      <c r="AC1185" s="231" t="s">
        <v>5512</v>
      </c>
    </row>
    <row r="1186" spans="1:29" ht="24" x14ac:dyDescent="0.25">
      <c r="A1186" s="231">
        <v>1183</v>
      </c>
      <c r="B1186" s="225" t="s">
        <v>5772</v>
      </c>
      <c r="C1186" s="224" t="s">
        <v>6024</v>
      </c>
      <c r="D1186" s="273"/>
      <c r="E1186" s="231"/>
      <c r="F1186" s="231"/>
      <c r="G1186" s="231"/>
      <c r="H1186" s="231"/>
      <c r="I1186" s="231"/>
      <c r="J1186" s="231"/>
      <c r="K1186" s="231"/>
      <c r="L1186" s="231"/>
      <c r="M1186" s="231"/>
      <c r="N1186" s="231"/>
      <c r="O1186" s="231"/>
      <c r="P1186" s="231"/>
      <c r="Q1186" s="231"/>
      <c r="R1186" s="231"/>
      <c r="S1186" s="231"/>
      <c r="T1186" s="231"/>
      <c r="U1186" s="231"/>
      <c r="V1186" s="231"/>
      <c r="W1186" s="231"/>
      <c r="X1186" s="231" t="s">
        <v>60</v>
      </c>
      <c r="Y1186" s="225">
        <v>1</v>
      </c>
      <c r="Z1186" s="225">
        <v>25</v>
      </c>
      <c r="AA1186" s="225">
        <f t="shared" si="19"/>
        <v>25</v>
      </c>
      <c r="AB1186" s="231" t="s">
        <v>20</v>
      </c>
      <c r="AC1186" s="231" t="s">
        <v>5512</v>
      </c>
    </row>
    <row r="1187" spans="1:29" ht="24" x14ac:dyDescent="0.25">
      <c r="A1187" s="231">
        <v>1184</v>
      </c>
      <c r="B1187" s="225" t="s">
        <v>5774</v>
      </c>
      <c r="C1187" s="224" t="s">
        <v>6025</v>
      </c>
      <c r="D1187" s="273"/>
      <c r="E1187" s="231"/>
      <c r="F1187" s="231"/>
      <c r="G1187" s="231"/>
      <c r="H1187" s="231"/>
      <c r="I1187" s="231"/>
      <c r="J1187" s="231"/>
      <c r="K1187" s="231"/>
      <c r="L1187" s="231"/>
      <c r="M1187" s="231"/>
      <c r="N1187" s="231"/>
      <c r="O1187" s="231"/>
      <c r="P1187" s="231"/>
      <c r="Q1187" s="231"/>
      <c r="R1187" s="231"/>
      <c r="S1187" s="231"/>
      <c r="T1187" s="231"/>
      <c r="U1187" s="231"/>
      <c r="V1187" s="231"/>
      <c r="W1187" s="231"/>
      <c r="X1187" s="231" t="s">
        <v>60</v>
      </c>
      <c r="Y1187" s="225">
        <v>1</v>
      </c>
      <c r="Z1187" s="225">
        <v>15</v>
      </c>
      <c r="AA1187" s="225">
        <f t="shared" si="19"/>
        <v>15</v>
      </c>
      <c r="AB1187" s="231" t="s">
        <v>20</v>
      </c>
      <c r="AC1187" s="231" t="s">
        <v>5512</v>
      </c>
    </row>
    <row r="1188" spans="1:29" ht="36" x14ac:dyDescent="0.25">
      <c r="A1188" s="231">
        <v>1185</v>
      </c>
      <c r="B1188" s="225" t="s">
        <v>5776</v>
      </c>
      <c r="C1188" s="224" t="s">
        <v>6026</v>
      </c>
      <c r="D1188" s="273"/>
      <c r="E1188" s="231"/>
      <c r="F1188" s="231"/>
      <c r="G1188" s="231"/>
      <c r="H1188" s="231"/>
      <c r="I1188" s="231"/>
      <c r="J1188" s="231"/>
      <c r="K1188" s="231"/>
      <c r="L1188" s="231"/>
      <c r="M1188" s="231"/>
      <c r="N1188" s="231"/>
      <c r="O1188" s="231"/>
      <c r="P1188" s="231"/>
      <c r="Q1188" s="231"/>
      <c r="R1188" s="231"/>
      <c r="S1188" s="231"/>
      <c r="T1188" s="231"/>
      <c r="U1188" s="231"/>
      <c r="V1188" s="231"/>
      <c r="W1188" s="231"/>
      <c r="X1188" s="231" t="s">
        <v>60</v>
      </c>
      <c r="Y1188" s="225">
        <v>1</v>
      </c>
      <c r="Z1188" s="225">
        <v>15</v>
      </c>
      <c r="AA1188" s="225">
        <f t="shared" si="19"/>
        <v>15</v>
      </c>
      <c r="AB1188" s="231" t="s">
        <v>20</v>
      </c>
      <c r="AC1188" s="231" t="s">
        <v>5512</v>
      </c>
    </row>
    <row r="1189" spans="1:29" ht="24" x14ac:dyDescent="0.25">
      <c r="A1189" s="231">
        <v>1186</v>
      </c>
      <c r="B1189" s="225" t="s">
        <v>5778</v>
      </c>
      <c r="C1189" s="224" t="s">
        <v>6027</v>
      </c>
      <c r="D1189" s="273"/>
      <c r="E1189" s="231"/>
      <c r="F1189" s="231"/>
      <c r="G1189" s="231"/>
      <c r="H1189" s="231"/>
      <c r="I1189" s="231"/>
      <c r="J1189" s="231"/>
      <c r="K1189" s="231"/>
      <c r="L1189" s="231"/>
      <c r="M1189" s="231"/>
      <c r="N1189" s="231"/>
      <c r="O1189" s="231"/>
      <c r="P1189" s="231"/>
      <c r="Q1189" s="231"/>
      <c r="R1189" s="231"/>
      <c r="S1189" s="231"/>
      <c r="T1189" s="231"/>
      <c r="U1189" s="231"/>
      <c r="V1189" s="231"/>
      <c r="W1189" s="231"/>
      <c r="X1189" s="231" t="s">
        <v>60</v>
      </c>
      <c r="Y1189" s="225">
        <v>1</v>
      </c>
      <c r="Z1189" s="225">
        <v>15</v>
      </c>
      <c r="AA1189" s="225">
        <f t="shared" si="19"/>
        <v>15</v>
      </c>
      <c r="AB1189" s="231" t="s">
        <v>20</v>
      </c>
      <c r="AC1189" s="231" t="s">
        <v>5512</v>
      </c>
    </row>
    <row r="1190" spans="1:29" ht="36" x14ac:dyDescent="0.25">
      <c r="A1190" s="231">
        <v>1187</v>
      </c>
      <c r="B1190" s="225" t="s">
        <v>5780</v>
      </c>
      <c r="C1190" s="224" t="s">
        <v>6028</v>
      </c>
      <c r="D1190" s="273"/>
      <c r="E1190" s="231"/>
      <c r="F1190" s="231"/>
      <c r="G1190" s="231"/>
      <c r="H1190" s="231"/>
      <c r="I1190" s="231"/>
      <c r="J1190" s="231"/>
      <c r="K1190" s="231"/>
      <c r="L1190" s="231"/>
      <c r="M1190" s="231"/>
      <c r="N1190" s="231"/>
      <c r="O1190" s="231"/>
      <c r="P1190" s="231"/>
      <c r="Q1190" s="231"/>
      <c r="R1190" s="231"/>
      <c r="S1190" s="231"/>
      <c r="T1190" s="231"/>
      <c r="U1190" s="231"/>
      <c r="V1190" s="231"/>
      <c r="W1190" s="231"/>
      <c r="X1190" s="231" t="s">
        <v>60</v>
      </c>
      <c r="Y1190" s="225">
        <v>1</v>
      </c>
      <c r="Z1190" s="225">
        <v>15</v>
      </c>
      <c r="AA1190" s="225">
        <f t="shared" si="19"/>
        <v>15</v>
      </c>
      <c r="AB1190" s="231" t="s">
        <v>20</v>
      </c>
      <c r="AC1190" s="231" t="s">
        <v>5512</v>
      </c>
    </row>
    <row r="1191" spans="1:29" ht="36" x14ac:dyDescent="0.25">
      <c r="A1191" s="231">
        <v>1188</v>
      </c>
      <c r="B1191" s="225" t="s">
        <v>5782</v>
      </c>
      <c r="C1191" s="224" t="s">
        <v>6029</v>
      </c>
      <c r="D1191" s="273"/>
      <c r="E1191" s="231"/>
      <c r="F1191" s="231"/>
      <c r="G1191" s="231"/>
      <c r="H1191" s="231"/>
      <c r="I1191" s="231"/>
      <c r="J1191" s="231"/>
      <c r="K1191" s="231"/>
      <c r="L1191" s="231"/>
      <c r="M1191" s="231"/>
      <c r="N1191" s="231"/>
      <c r="O1191" s="231"/>
      <c r="P1191" s="231"/>
      <c r="Q1191" s="231"/>
      <c r="R1191" s="231"/>
      <c r="S1191" s="231"/>
      <c r="T1191" s="231"/>
      <c r="U1191" s="231"/>
      <c r="V1191" s="231"/>
      <c r="W1191" s="231"/>
      <c r="X1191" s="231" t="s">
        <v>60</v>
      </c>
      <c r="Y1191" s="225">
        <v>1</v>
      </c>
      <c r="Z1191" s="225">
        <v>15</v>
      </c>
      <c r="AA1191" s="225">
        <f t="shared" si="19"/>
        <v>15</v>
      </c>
      <c r="AB1191" s="231" t="s">
        <v>20</v>
      </c>
      <c r="AC1191" s="231" t="s">
        <v>5512</v>
      </c>
    </row>
    <row r="1192" spans="1:29" ht="36" x14ac:dyDescent="0.25">
      <c r="A1192" s="231">
        <v>1189</v>
      </c>
      <c r="B1192" s="225" t="s">
        <v>5784</v>
      </c>
      <c r="C1192" s="224" t="s">
        <v>6030</v>
      </c>
      <c r="D1192" s="273"/>
      <c r="E1192" s="231"/>
      <c r="F1192" s="231"/>
      <c r="G1192" s="231"/>
      <c r="H1192" s="231"/>
      <c r="I1192" s="231"/>
      <c r="J1192" s="231"/>
      <c r="K1192" s="231"/>
      <c r="L1192" s="231"/>
      <c r="M1192" s="231"/>
      <c r="N1192" s="231"/>
      <c r="O1192" s="231"/>
      <c r="P1192" s="231"/>
      <c r="Q1192" s="231"/>
      <c r="R1192" s="231"/>
      <c r="S1192" s="231"/>
      <c r="T1192" s="231"/>
      <c r="U1192" s="231"/>
      <c r="V1192" s="231"/>
      <c r="W1192" s="231"/>
      <c r="X1192" s="231" t="s">
        <v>60</v>
      </c>
      <c r="Y1192" s="225">
        <v>1</v>
      </c>
      <c r="Z1192" s="225">
        <v>15</v>
      </c>
      <c r="AA1192" s="225">
        <f t="shared" si="19"/>
        <v>15</v>
      </c>
      <c r="AB1192" s="231" t="s">
        <v>20</v>
      </c>
      <c r="AC1192" s="231" t="s">
        <v>5512</v>
      </c>
    </row>
    <row r="1193" spans="1:29" ht="24" x14ac:dyDescent="0.25">
      <c r="A1193" s="231">
        <v>1190</v>
      </c>
      <c r="B1193" s="225" t="s">
        <v>5786</v>
      </c>
      <c r="C1193" s="224" t="s">
        <v>6031</v>
      </c>
      <c r="D1193" s="273"/>
      <c r="E1193" s="231"/>
      <c r="F1193" s="231"/>
      <c r="G1193" s="231"/>
      <c r="H1193" s="231"/>
      <c r="I1193" s="231"/>
      <c r="J1193" s="231"/>
      <c r="K1193" s="231"/>
      <c r="L1193" s="231"/>
      <c r="M1193" s="231"/>
      <c r="N1193" s="231"/>
      <c r="O1193" s="231"/>
      <c r="P1193" s="231"/>
      <c r="Q1193" s="231"/>
      <c r="R1193" s="231"/>
      <c r="S1193" s="231"/>
      <c r="T1193" s="231"/>
      <c r="U1193" s="231"/>
      <c r="V1193" s="231"/>
      <c r="W1193" s="231"/>
      <c r="X1193" s="231" t="s">
        <v>60</v>
      </c>
      <c r="Y1193" s="225">
        <v>1</v>
      </c>
      <c r="Z1193" s="225">
        <v>15</v>
      </c>
      <c r="AA1193" s="225">
        <f t="shared" si="19"/>
        <v>15</v>
      </c>
      <c r="AB1193" s="231" t="s">
        <v>20</v>
      </c>
      <c r="AC1193" s="231" t="s">
        <v>5512</v>
      </c>
    </row>
    <row r="1194" spans="1:29" ht="24" x14ac:dyDescent="0.25">
      <c r="A1194" s="231">
        <v>1191</v>
      </c>
      <c r="B1194" s="225" t="s">
        <v>5788</v>
      </c>
      <c r="C1194" s="224" t="s">
        <v>6032</v>
      </c>
      <c r="D1194" s="273"/>
      <c r="E1194" s="231"/>
      <c r="F1194" s="231"/>
      <c r="G1194" s="231"/>
      <c r="H1194" s="231"/>
      <c r="I1194" s="231"/>
      <c r="J1194" s="231"/>
      <c r="K1194" s="231"/>
      <c r="L1194" s="231"/>
      <c r="M1194" s="231"/>
      <c r="N1194" s="231"/>
      <c r="O1194" s="231"/>
      <c r="P1194" s="231"/>
      <c r="Q1194" s="231"/>
      <c r="R1194" s="231"/>
      <c r="S1194" s="231"/>
      <c r="T1194" s="231"/>
      <c r="U1194" s="231"/>
      <c r="V1194" s="231"/>
      <c r="W1194" s="231"/>
      <c r="X1194" s="231" t="s">
        <v>60</v>
      </c>
      <c r="Y1194" s="225">
        <v>1</v>
      </c>
      <c r="Z1194" s="225">
        <v>15</v>
      </c>
      <c r="AA1194" s="225">
        <f t="shared" si="19"/>
        <v>15</v>
      </c>
      <c r="AB1194" s="231" t="s">
        <v>20</v>
      </c>
      <c r="AC1194" s="231" t="s">
        <v>5512</v>
      </c>
    </row>
    <row r="1195" spans="1:29" ht="24" x14ac:dyDescent="0.25">
      <c r="A1195" s="231">
        <v>1192</v>
      </c>
      <c r="B1195" s="225" t="s">
        <v>5790</v>
      </c>
      <c r="C1195" s="224" t="s">
        <v>6033</v>
      </c>
      <c r="D1195" s="273"/>
      <c r="E1195" s="231"/>
      <c r="F1195" s="231"/>
      <c r="G1195" s="231"/>
      <c r="H1195" s="231"/>
      <c r="I1195" s="231"/>
      <c r="J1195" s="231"/>
      <c r="K1195" s="231"/>
      <c r="L1195" s="231"/>
      <c r="M1195" s="231"/>
      <c r="N1195" s="231"/>
      <c r="O1195" s="231"/>
      <c r="P1195" s="231"/>
      <c r="Q1195" s="231"/>
      <c r="R1195" s="231"/>
      <c r="S1195" s="231"/>
      <c r="T1195" s="231"/>
      <c r="U1195" s="231"/>
      <c r="V1195" s="231"/>
      <c r="W1195" s="231"/>
      <c r="X1195" s="231" t="s">
        <v>60</v>
      </c>
      <c r="Y1195" s="225">
        <v>1</v>
      </c>
      <c r="Z1195" s="225">
        <v>25</v>
      </c>
      <c r="AA1195" s="225">
        <f t="shared" si="19"/>
        <v>25</v>
      </c>
      <c r="AB1195" s="231" t="s">
        <v>20</v>
      </c>
      <c r="AC1195" s="231" t="s">
        <v>5512</v>
      </c>
    </row>
    <row r="1196" spans="1:29" ht="24" x14ac:dyDescent="0.25">
      <c r="A1196" s="231">
        <v>1193</v>
      </c>
      <c r="B1196" s="225" t="s">
        <v>5792</v>
      </c>
      <c r="C1196" s="224" t="s">
        <v>6034</v>
      </c>
      <c r="D1196" s="273"/>
      <c r="E1196" s="231"/>
      <c r="F1196" s="231"/>
      <c r="G1196" s="231"/>
      <c r="H1196" s="231"/>
      <c r="I1196" s="231"/>
      <c r="J1196" s="231"/>
      <c r="K1196" s="231"/>
      <c r="L1196" s="231"/>
      <c r="M1196" s="231"/>
      <c r="N1196" s="231"/>
      <c r="O1196" s="231"/>
      <c r="P1196" s="231"/>
      <c r="Q1196" s="231"/>
      <c r="R1196" s="231"/>
      <c r="S1196" s="231"/>
      <c r="T1196" s="231"/>
      <c r="U1196" s="231"/>
      <c r="V1196" s="231"/>
      <c r="W1196" s="231"/>
      <c r="X1196" s="231" t="s">
        <v>60</v>
      </c>
      <c r="Y1196" s="225">
        <v>1</v>
      </c>
      <c r="Z1196" s="225">
        <v>15</v>
      </c>
      <c r="AA1196" s="225">
        <f t="shared" si="19"/>
        <v>15</v>
      </c>
      <c r="AB1196" s="231" t="s">
        <v>20</v>
      </c>
      <c r="AC1196" s="231" t="s">
        <v>5512</v>
      </c>
    </row>
    <row r="1197" spans="1:29" ht="24" x14ac:dyDescent="0.25">
      <c r="A1197" s="231">
        <v>1194</v>
      </c>
      <c r="B1197" s="225" t="s">
        <v>5794</v>
      </c>
      <c r="C1197" s="224" t="s">
        <v>6035</v>
      </c>
      <c r="D1197" s="273"/>
      <c r="E1197" s="231"/>
      <c r="F1197" s="231"/>
      <c r="G1197" s="231"/>
      <c r="H1197" s="231"/>
      <c r="I1197" s="231"/>
      <c r="J1197" s="231"/>
      <c r="K1197" s="231"/>
      <c r="L1197" s="231"/>
      <c r="M1197" s="231"/>
      <c r="N1197" s="231"/>
      <c r="O1197" s="231"/>
      <c r="P1197" s="231"/>
      <c r="Q1197" s="231"/>
      <c r="R1197" s="231"/>
      <c r="S1197" s="231"/>
      <c r="T1197" s="231"/>
      <c r="U1197" s="231"/>
      <c r="V1197" s="231"/>
      <c r="W1197" s="231"/>
      <c r="X1197" s="231" t="s">
        <v>60</v>
      </c>
      <c r="Y1197" s="225">
        <v>1</v>
      </c>
      <c r="Z1197" s="225">
        <v>15</v>
      </c>
      <c r="AA1197" s="225">
        <f t="shared" si="19"/>
        <v>15</v>
      </c>
      <c r="AB1197" s="231" t="s">
        <v>20</v>
      </c>
      <c r="AC1197" s="231" t="s">
        <v>5512</v>
      </c>
    </row>
    <row r="1198" spans="1:29" ht="24" x14ac:dyDescent="0.25">
      <c r="A1198" s="231">
        <v>1195</v>
      </c>
      <c r="B1198" s="225" t="s">
        <v>5796</v>
      </c>
      <c r="C1198" s="224" t="s">
        <v>6036</v>
      </c>
      <c r="D1198" s="273"/>
      <c r="E1198" s="231"/>
      <c r="F1198" s="231"/>
      <c r="G1198" s="231"/>
      <c r="H1198" s="231"/>
      <c r="I1198" s="231"/>
      <c r="J1198" s="231"/>
      <c r="K1198" s="231"/>
      <c r="L1198" s="231"/>
      <c r="M1198" s="231"/>
      <c r="N1198" s="231"/>
      <c r="O1198" s="231"/>
      <c r="P1198" s="231"/>
      <c r="Q1198" s="231"/>
      <c r="R1198" s="231"/>
      <c r="S1198" s="231"/>
      <c r="T1198" s="231"/>
      <c r="U1198" s="231"/>
      <c r="V1198" s="231"/>
      <c r="W1198" s="231"/>
      <c r="X1198" s="231" t="s">
        <v>60</v>
      </c>
      <c r="Y1198" s="225">
        <v>1</v>
      </c>
      <c r="Z1198" s="225">
        <v>15</v>
      </c>
      <c r="AA1198" s="225">
        <f t="shared" si="19"/>
        <v>15</v>
      </c>
      <c r="AB1198" s="231" t="s">
        <v>20</v>
      </c>
      <c r="AC1198" s="231" t="s">
        <v>5512</v>
      </c>
    </row>
    <row r="1199" spans="1:29" ht="36" x14ac:dyDescent="0.25">
      <c r="A1199" s="231">
        <v>1196</v>
      </c>
      <c r="B1199" s="225" t="s">
        <v>5798</v>
      </c>
      <c r="C1199" s="224" t="s">
        <v>6037</v>
      </c>
      <c r="D1199" s="273"/>
      <c r="E1199" s="231"/>
      <c r="F1199" s="231"/>
      <c r="G1199" s="231"/>
      <c r="H1199" s="231"/>
      <c r="I1199" s="231"/>
      <c r="J1199" s="231"/>
      <c r="K1199" s="231"/>
      <c r="L1199" s="231"/>
      <c r="M1199" s="231"/>
      <c r="N1199" s="231"/>
      <c r="O1199" s="231"/>
      <c r="P1199" s="231"/>
      <c r="Q1199" s="231"/>
      <c r="R1199" s="231"/>
      <c r="S1199" s="231"/>
      <c r="T1199" s="231"/>
      <c r="U1199" s="231"/>
      <c r="V1199" s="231"/>
      <c r="W1199" s="231"/>
      <c r="X1199" s="231" t="s">
        <v>60</v>
      </c>
      <c r="Y1199" s="225">
        <v>1</v>
      </c>
      <c r="Z1199" s="225">
        <v>25</v>
      </c>
      <c r="AA1199" s="225">
        <f t="shared" si="19"/>
        <v>25</v>
      </c>
      <c r="AB1199" s="231" t="s">
        <v>20</v>
      </c>
      <c r="AC1199" s="231" t="s">
        <v>5512</v>
      </c>
    </row>
    <row r="1200" spans="1:29" ht="24" x14ac:dyDescent="0.25">
      <c r="A1200" s="231">
        <v>1197</v>
      </c>
      <c r="B1200" s="225" t="s">
        <v>5800</v>
      </c>
      <c r="C1200" s="224" t="s">
        <v>6038</v>
      </c>
      <c r="D1200" s="273"/>
      <c r="E1200" s="231"/>
      <c r="F1200" s="231"/>
      <c r="G1200" s="231"/>
      <c r="H1200" s="231"/>
      <c r="I1200" s="231"/>
      <c r="J1200" s="231"/>
      <c r="K1200" s="231"/>
      <c r="L1200" s="231"/>
      <c r="M1200" s="231"/>
      <c r="N1200" s="231"/>
      <c r="O1200" s="231"/>
      <c r="P1200" s="231"/>
      <c r="Q1200" s="231"/>
      <c r="R1200" s="231"/>
      <c r="S1200" s="231"/>
      <c r="T1200" s="231"/>
      <c r="U1200" s="231"/>
      <c r="V1200" s="231"/>
      <c r="W1200" s="231"/>
      <c r="X1200" s="231" t="s">
        <v>60</v>
      </c>
      <c r="Y1200" s="225">
        <v>1</v>
      </c>
      <c r="Z1200" s="225">
        <v>25</v>
      </c>
      <c r="AA1200" s="225">
        <f t="shared" si="19"/>
        <v>25</v>
      </c>
      <c r="AB1200" s="231" t="s">
        <v>20</v>
      </c>
      <c r="AC1200" s="231" t="s">
        <v>5512</v>
      </c>
    </row>
    <row r="1201" spans="1:29" ht="24" x14ac:dyDescent="0.25">
      <c r="A1201" s="231">
        <v>1198</v>
      </c>
      <c r="B1201" s="225" t="s">
        <v>5802</v>
      </c>
      <c r="C1201" s="224" t="s">
        <v>6039</v>
      </c>
      <c r="D1201" s="273"/>
      <c r="E1201" s="231"/>
      <c r="F1201" s="231"/>
      <c r="G1201" s="231"/>
      <c r="H1201" s="231"/>
      <c r="I1201" s="231"/>
      <c r="J1201" s="231"/>
      <c r="K1201" s="231"/>
      <c r="L1201" s="231"/>
      <c r="M1201" s="231"/>
      <c r="N1201" s="231"/>
      <c r="O1201" s="231"/>
      <c r="P1201" s="231"/>
      <c r="Q1201" s="231"/>
      <c r="R1201" s="231"/>
      <c r="S1201" s="231"/>
      <c r="T1201" s="231"/>
      <c r="U1201" s="231"/>
      <c r="V1201" s="231"/>
      <c r="W1201" s="231"/>
      <c r="X1201" s="231" t="s">
        <v>60</v>
      </c>
      <c r="Y1201" s="225">
        <v>1</v>
      </c>
      <c r="Z1201" s="225">
        <v>25</v>
      </c>
      <c r="AA1201" s="225">
        <f t="shared" si="19"/>
        <v>25</v>
      </c>
      <c r="AB1201" s="231" t="s">
        <v>20</v>
      </c>
      <c r="AC1201" s="231" t="s">
        <v>5512</v>
      </c>
    </row>
    <row r="1202" spans="1:29" ht="24" x14ac:dyDescent="0.25">
      <c r="A1202" s="231">
        <v>1199</v>
      </c>
      <c r="B1202" s="225" t="s">
        <v>5804</v>
      </c>
      <c r="C1202" s="224" t="s">
        <v>6040</v>
      </c>
      <c r="D1202" s="273"/>
      <c r="E1202" s="231"/>
      <c r="F1202" s="231"/>
      <c r="G1202" s="231"/>
      <c r="H1202" s="231"/>
      <c r="I1202" s="231"/>
      <c r="J1202" s="231"/>
      <c r="K1202" s="231"/>
      <c r="L1202" s="231"/>
      <c r="M1202" s="231"/>
      <c r="N1202" s="231"/>
      <c r="O1202" s="231"/>
      <c r="P1202" s="231"/>
      <c r="Q1202" s="231"/>
      <c r="R1202" s="231"/>
      <c r="S1202" s="231"/>
      <c r="T1202" s="231"/>
      <c r="U1202" s="231"/>
      <c r="V1202" s="231"/>
      <c r="W1202" s="231"/>
      <c r="X1202" s="231" t="s">
        <v>60</v>
      </c>
      <c r="Y1202" s="225">
        <v>1</v>
      </c>
      <c r="Z1202" s="225">
        <v>25</v>
      </c>
      <c r="AA1202" s="225">
        <f t="shared" si="19"/>
        <v>25</v>
      </c>
      <c r="AB1202" s="231" t="s">
        <v>20</v>
      </c>
      <c r="AC1202" s="231" t="s">
        <v>5512</v>
      </c>
    </row>
    <row r="1203" spans="1:29" ht="24" x14ac:dyDescent="0.25">
      <c r="A1203" s="231">
        <v>1200</v>
      </c>
      <c r="B1203" s="225" t="s">
        <v>5806</v>
      </c>
      <c r="C1203" s="224" t="s">
        <v>6041</v>
      </c>
      <c r="D1203" s="273"/>
      <c r="E1203" s="231"/>
      <c r="F1203" s="231"/>
      <c r="G1203" s="231"/>
      <c r="H1203" s="231"/>
      <c r="I1203" s="231"/>
      <c r="J1203" s="231"/>
      <c r="K1203" s="231"/>
      <c r="L1203" s="231"/>
      <c r="M1203" s="231"/>
      <c r="N1203" s="231"/>
      <c r="O1203" s="231"/>
      <c r="P1203" s="231"/>
      <c r="Q1203" s="231"/>
      <c r="R1203" s="231"/>
      <c r="S1203" s="231"/>
      <c r="T1203" s="231"/>
      <c r="U1203" s="231"/>
      <c r="V1203" s="231"/>
      <c r="W1203" s="231"/>
      <c r="X1203" s="231" t="s">
        <v>60</v>
      </c>
      <c r="Y1203" s="225">
        <v>1</v>
      </c>
      <c r="Z1203" s="225">
        <v>25</v>
      </c>
      <c r="AA1203" s="225">
        <f t="shared" si="19"/>
        <v>25</v>
      </c>
      <c r="AB1203" s="231" t="s">
        <v>20</v>
      </c>
      <c r="AC1203" s="231" t="s">
        <v>5512</v>
      </c>
    </row>
    <row r="1204" spans="1:29" ht="24" x14ac:dyDescent="0.25">
      <c r="A1204" s="231">
        <v>1201</v>
      </c>
      <c r="B1204" s="225" t="s">
        <v>5808</v>
      </c>
      <c r="C1204" s="224" t="s">
        <v>6042</v>
      </c>
      <c r="D1204" s="273"/>
      <c r="E1204" s="231"/>
      <c r="F1204" s="231"/>
      <c r="G1204" s="231"/>
      <c r="H1204" s="231"/>
      <c r="I1204" s="231"/>
      <c r="J1204" s="231"/>
      <c r="K1204" s="231"/>
      <c r="L1204" s="231"/>
      <c r="M1204" s="231"/>
      <c r="N1204" s="231"/>
      <c r="O1204" s="231"/>
      <c r="P1204" s="231"/>
      <c r="Q1204" s="231"/>
      <c r="R1204" s="231"/>
      <c r="S1204" s="231"/>
      <c r="T1204" s="231"/>
      <c r="U1204" s="231"/>
      <c r="V1204" s="231"/>
      <c r="W1204" s="231"/>
      <c r="X1204" s="231" t="s">
        <v>60</v>
      </c>
      <c r="Y1204" s="225">
        <v>1</v>
      </c>
      <c r="Z1204" s="225">
        <v>25</v>
      </c>
      <c r="AA1204" s="225">
        <f t="shared" si="19"/>
        <v>25</v>
      </c>
      <c r="AB1204" s="231" t="s">
        <v>20</v>
      </c>
      <c r="AC1204" s="231" t="s">
        <v>5512</v>
      </c>
    </row>
    <row r="1205" spans="1:29" ht="24" x14ac:dyDescent="0.25">
      <c r="A1205" s="231">
        <v>1202</v>
      </c>
      <c r="B1205" s="225" t="s">
        <v>5810</v>
      </c>
      <c r="C1205" s="224" t="s">
        <v>6043</v>
      </c>
      <c r="D1205" s="273"/>
      <c r="E1205" s="231"/>
      <c r="F1205" s="231"/>
      <c r="G1205" s="231"/>
      <c r="H1205" s="231"/>
      <c r="I1205" s="231"/>
      <c r="J1205" s="231"/>
      <c r="K1205" s="231"/>
      <c r="L1205" s="231"/>
      <c r="M1205" s="231"/>
      <c r="N1205" s="231"/>
      <c r="O1205" s="231"/>
      <c r="P1205" s="231"/>
      <c r="Q1205" s="231"/>
      <c r="R1205" s="231"/>
      <c r="S1205" s="231"/>
      <c r="T1205" s="231"/>
      <c r="U1205" s="231"/>
      <c r="V1205" s="231"/>
      <c r="W1205" s="231"/>
      <c r="X1205" s="231" t="s">
        <v>60</v>
      </c>
      <c r="Y1205" s="225">
        <v>1</v>
      </c>
      <c r="Z1205" s="225">
        <v>15</v>
      </c>
      <c r="AA1205" s="225">
        <f t="shared" si="19"/>
        <v>15</v>
      </c>
      <c r="AB1205" s="231" t="s">
        <v>20</v>
      </c>
      <c r="AC1205" s="231" t="s">
        <v>5512</v>
      </c>
    </row>
    <row r="1206" spans="1:29" ht="24" x14ac:dyDescent="0.25">
      <c r="A1206" s="231">
        <v>1203</v>
      </c>
      <c r="B1206" s="225" t="s">
        <v>5812</v>
      </c>
      <c r="C1206" s="224" t="s">
        <v>6044</v>
      </c>
      <c r="D1206" s="273"/>
      <c r="E1206" s="231"/>
      <c r="F1206" s="231"/>
      <c r="G1206" s="231"/>
      <c r="H1206" s="231"/>
      <c r="I1206" s="231"/>
      <c r="J1206" s="231"/>
      <c r="K1206" s="231"/>
      <c r="L1206" s="231"/>
      <c r="M1206" s="231"/>
      <c r="N1206" s="231"/>
      <c r="O1206" s="231"/>
      <c r="P1206" s="231"/>
      <c r="Q1206" s="231"/>
      <c r="R1206" s="231"/>
      <c r="S1206" s="231"/>
      <c r="T1206" s="231"/>
      <c r="U1206" s="231"/>
      <c r="V1206" s="231"/>
      <c r="W1206" s="231"/>
      <c r="X1206" s="231" t="s">
        <v>60</v>
      </c>
      <c r="Y1206" s="225">
        <v>1</v>
      </c>
      <c r="Z1206" s="225">
        <v>15</v>
      </c>
      <c r="AA1206" s="225">
        <f t="shared" si="19"/>
        <v>15</v>
      </c>
      <c r="AB1206" s="231" t="s">
        <v>20</v>
      </c>
      <c r="AC1206" s="231" t="s">
        <v>5512</v>
      </c>
    </row>
    <row r="1207" spans="1:29" ht="24" x14ac:dyDescent="0.25">
      <c r="A1207" s="231">
        <v>1204</v>
      </c>
      <c r="B1207" s="225" t="s">
        <v>5814</v>
      </c>
      <c r="C1207" s="224" t="s">
        <v>6045</v>
      </c>
      <c r="D1207" s="273"/>
      <c r="E1207" s="231"/>
      <c r="F1207" s="231"/>
      <c r="G1207" s="231"/>
      <c r="H1207" s="231"/>
      <c r="I1207" s="231"/>
      <c r="J1207" s="231"/>
      <c r="K1207" s="231"/>
      <c r="L1207" s="231"/>
      <c r="M1207" s="231"/>
      <c r="N1207" s="231"/>
      <c r="O1207" s="231"/>
      <c r="P1207" s="231"/>
      <c r="Q1207" s="231"/>
      <c r="R1207" s="231"/>
      <c r="S1207" s="231"/>
      <c r="T1207" s="231"/>
      <c r="U1207" s="231"/>
      <c r="V1207" s="231"/>
      <c r="W1207" s="231"/>
      <c r="X1207" s="231" t="s">
        <v>60</v>
      </c>
      <c r="Y1207" s="225">
        <v>1</v>
      </c>
      <c r="Z1207" s="225">
        <v>15</v>
      </c>
      <c r="AA1207" s="225">
        <f t="shared" si="19"/>
        <v>15</v>
      </c>
      <c r="AB1207" s="231" t="s">
        <v>20</v>
      </c>
      <c r="AC1207" s="231" t="s">
        <v>5512</v>
      </c>
    </row>
    <row r="1208" spans="1:29" ht="24" x14ac:dyDescent="0.25">
      <c r="A1208" s="231">
        <v>1205</v>
      </c>
      <c r="B1208" s="225" t="s">
        <v>5816</v>
      </c>
      <c r="C1208" s="224" t="s">
        <v>6046</v>
      </c>
      <c r="D1208" s="273"/>
      <c r="E1208" s="231"/>
      <c r="F1208" s="231"/>
      <c r="G1208" s="231"/>
      <c r="H1208" s="231"/>
      <c r="I1208" s="231"/>
      <c r="J1208" s="231"/>
      <c r="K1208" s="231"/>
      <c r="L1208" s="231"/>
      <c r="M1208" s="231"/>
      <c r="N1208" s="231"/>
      <c r="O1208" s="231"/>
      <c r="P1208" s="231"/>
      <c r="Q1208" s="231"/>
      <c r="R1208" s="231"/>
      <c r="S1208" s="231"/>
      <c r="T1208" s="231"/>
      <c r="U1208" s="231"/>
      <c r="V1208" s="231"/>
      <c r="W1208" s="231"/>
      <c r="X1208" s="231" t="s">
        <v>60</v>
      </c>
      <c r="Y1208" s="225">
        <v>1</v>
      </c>
      <c r="Z1208" s="225">
        <v>15</v>
      </c>
      <c r="AA1208" s="225">
        <f t="shared" si="19"/>
        <v>15</v>
      </c>
      <c r="AB1208" s="231" t="s">
        <v>20</v>
      </c>
      <c r="AC1208" s="231" t="s">
        <v>5512</v>
      </c>
    </row>
    <row r="1209" spans="1:29" ht="24" x14ac:dyDescent="0.25">
      <c r="A1209" s="231">
        <v>1206</v>
      </c>
      <c r="B1209" s="225" t="s">
        <v>5818</v>
      </c>
      <c r="C1209" s="224" t="s">
        <v>6047</v>
      </c>
      <c r="D1209" s="273"/>
      <c r="E1209" s="231"/>
      <c r="F1209" s="231"/>
      <c r="G1209" s="231"/>
      <c r="H1209" s="231"/>
      <c r="I1209" s="231"/>
      <c r="J1209" s="231"/>
      <c r="K1209" s="231"/>
      <c r="L1209" s="231"/>
      <c r="M1209" s="231"/>
      <c r="N1209" s="231"/>
      <c r="O1209" s="231"/>
      <c r="P1209" s="231"/>
      <c r="Q1209" s="231"/>
      <c r="R1209" s="231"/>
      <c r="S1209" s="231"/>
      <c r="T1209" s="231"/>
      <c r="U1209" s="231"/>
      <c r="V1209" s="231"/>
      <c r="W1209" s="231"/>
      <c r="X1209" s="231" t="s">
        <v>60</v>
      </c>
      <c r="Y1209" s="225">
        <v>1</v>
      </c>
      <c r="Z1209" s="225">
        <v>15</v>
      </c>
      <c r="AA1209" s="225">
        <f t="shared" si="19"/>
        <v>15</v>
      </c>
      <c r="AB1209" s="231" t="s">
        <v>20</v>
      </c>
      <c r="AC1209" s="231" t="s">
        <v>5512</v>
      </c>
    </row>
    <row r="1210" spans="1:29" ht="24" x14ac:dyDescent="0.25">
      <c r="A1210" s="231">
        <v>1207</v>
      </c>
      <c r="B1210" s="225" t="s">
        <v>5820</v>
      </c>
      <c r="C1210" s="224" t="s">
        <v>6048</v>
      </c>
      <c r="D1210" s="273"/>
      <c r="E1210" s="231"/>
      <c r="F1210" s="231"/>
      <c r="G1210" s="231"/>
      <c r="H1210" s="231"/>
      <c r="I1210" s="231"/>
      <c r="J1210" s="231"/>
      <c r="K1210" s="231"/>
      <c r="L1210" s="231"/>
      <c r="M1210" s="231"/>
      <c r="N1210" s="231"/>
      <c r="O1210" s="231"/>
      <c r="P1210" s="231"/>
      <c r="Q1210" s="231"/>
      <c r="R1210" s="231"/>
      <c r="S1210" s="231"/>
      <c r="T1210" s="231"/>
      <c r="U1210" s="231"/>
      <c r="V1210" s="231"/>
      <c r="W1210" s="231"/>
      <c r="X1210" s="231" t="s">
        <v>60</v>
      </c>
      <c r="Y1210" s="225">
        <v>1</v>
      </c>
      <c r="Z1210" s="225">
        <v>15</v>
      </c>
      <c r="AA1210" s="225">
        <f t="shared" si="19"/>
        <v>15</v>
      </c>
      <c r="AB1210" s="231" t="s">
        <v>20</v>
      </c>
      <c r="AC1210" s="231" t="s">
        <v>5512</v>
      </c>
    </row>
    <row r="1211" spans="1:29" ht="24" x14ac:dyDescent="0.25">
      <c r="A1211" s="231">
        <v>1208</v>
      </c>
      <c r="B1211" s="225" t="s">
        <v>5822</v>
      </c>
      <c r="C1211" s="224" t="s">
        <v>6049</v>
      </c>
      <c r="D1211" s="273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1"/>
      <c r="Q1211" s="231"/>
      <c r="R1211" s="231"/>
      <c r="S1211" s="231"/>
      <c r="T1211" s="231"/>
      <c r="U1211" s="231"/>
      <c r="V1211" s="231"/>
      <c r="W1211" s="231"/>
      <c r="X1211" s="231" t="s">
        <v>60</v>
      </c>
      <c r="Y1211" s="225">
        <v>1</v>
      </c>
      <c r="Z1211" s="225">
        <v>15</v>
      </c>
      <c r="AA1211" s="225">
        <f t="shared" si="19"/>
        <v>15</v>
      </c>
      <c r="AB1211" s="231" t="s">
        <v>20</v>
      </c>
      <c r="AC1211" s="231" t="s">
        <v>5512</v>
      </c>
    </row>
    <row r="1212" spans="1:29" ht="24" x14ac:dyDescent="0.25">
      <c r="A1212" s="231">
        <v>1209</v>
      </c>
      <c r="B1212" s="225" t="s">
        <v>5824</v>
      </c>
      <c r="C1212" s="224" t="s">
        <v>6050</v>
      </c>
      <c r="D1212" s="273"/>
      <c r="E1212" s="231"/>
      <c r="F1212" s="231"/>
      <c r="G1212" s="231"/>
      <c r="H1212" s="231"/>
      <c r="I1212" s="231"/>
      <c r="J1212" s="231"/>
      <c r="K1212" s="231"/>
      <c r="L1212" s="231"/>
      <c r="M1212" s="231"/>
      <c r="N1212" s="231"/>
      <c r="O1212" s="231"/>
      <c r="P1212" s="231"/>
      <c r="Q1212" s="231"/>
      <c r="R1212" s="231"/>
      <c r="S1212" s="231"/>
      <c r="T1212" s="231"/>
      <c r="U1212" s="231"/>
      <c r="V1212" s="231"/>
      <c r="W1212" s="231"/>
      <c r="X1212" s="231" t="s">
        <v>60</v>
      </c>
      <c r="Y1212" s="225">
        <v>1</v>
      </c>
      <c r="Z1212" s="225">
        <v>15</v>
      </c>
      <c r="AA1212" s="225">
        <f t="shared" si="19"/>
        <v>15</v>
      </c>
      <c r="AB1212" s="231" t="s">
        <v>20</v>
      </c>
      <c r="AC1212" s="231" t="s">
        <v>5512</v>
      </c>
    </row>
    <row r="1213" spans="1:29" ht="24" x14ac:dyDescent="0.25">
      <c r="A1213" s="231">
        <v>1210</v>
      </c>
      <c r="B1213" s="225" t="s">
        <v>5826</v>
      </c>
      <c r="C1213" s="224" t="s">
        <v>6051</v>
      </c>
      <c r="D1213" s="273"/>
      <c r="E1213" s="231"/>
      <c r="F1213" s="231"/>
      <c r="G1213" s="231"/>
      <c r="H1213" s="231"/>
      <c r="I1213" s="231"/>
      <c r="J1213" s="231"/>
      <c r="K1213" s="231"/>
      <c r="L1213" s="231"/>
      <c r="M1213" s="231"/>
      <c r="N1213" s="231"/>
      <c r="O1213" s="231"/>
      <c r="P1213" s="231"/>
      <c r="Q1213" s="231"/>
      <c r="R1213" s="231"/>
      <c r="S1213" s="231"/>
      <c r="T1213" s="231"/>
      <c r="U1213" s="231"/>
      <c r="V1213" s="231"/>
      <c r="W1213" s="231"/>
      <c r="X1213" s="231" t="s">
        <v>60</v>
      </c>
      <c r="Y1213" s="225">
        <v>1</v>
      </c>
      <c r="Z1213" s="225">
        <v>15</v>
      </c>
      <c r="AA1213" s="225">
        <f t="shared" si="19"/>
        <v>15</v>
      </c>
      <c r="AB1213" s="231" t="s">
        <v>20</v>
      </c>
      <c r="AC1213" s="231" t="s">
        <v>5512</v>
      </c>
    </row>
    <row r="1214" spans="1:29" ht="36" x14ac:dyDescent="0.25">
      <c r="A1214" s="231">
        <v>1211</v>
      </c>
      <c r="B1214" s="225" t="s">
        <v>5828</v>
      </c>
      <c r="C1214" s="224" t="s">
        <v>6052</v>
      </c>
      <c r="D1214" s="273"/>
      <c r="E1214" s="231"/>
      <c r="F1214" s="231"/>
      <c r="G1214" s="231"/>
      <c r="H1214" s="231"/>
      <c r="I1214" s="231"/>
      <c r="J1214" s="231"/>
      <c r="K1214" s="231"/>
      <c r="L1214" s="231"/>
      <c r="M1214" s="231"/>
      <c r="N1214" s="231"/>
      <c r="O1214" s="231"/>
      <c r="P1214" s="231"/>
      <c r="Q1214" s="231"/>
      <c r="R1214" s="231"/>
      <c r="S1214" s="231"/>
      <c r="T1214" s="231"/>
      <c r="U1214" s="231"/>
      <c r="V1214" s="231"/>
      <c r="W1214" s="231"/>
      <c r="X1214" s="231" t="s">
        <v>60</v>
      </c>
      <c r="Y1214" s="225">
        <v>1</v>
      </c>
      <c r="Z1214" s="225">
        <v>20</v>
      </c>
      <c r="AA1214" s="225">
        <f t="shared" si="19"/>
        <v>20</v>
      </c>
      <c r="AB1214" s="231" t="s">
        <v>20</v>
      </c>
      <c r="AC1214" s="231" t="s">
        <v>5512</v>
      </c>
    </row>
    <row r="1215" spans="1:29" ht="24" x14ac:dyDescent="0.25">
      <c r="A1215" s="231">
        <v>1212</v>
      </c>
      <c r="B1215" s="225" t="s">
        <v>5830</v>
      </c>
      <c r="C1215" s="224" t="s">
        <v>6053</v>
      </c>
      <c r="D1215" s="273"/>
      <c r="E1215" s="231"/>
      <c r="F1215" s="231"/>
      <c r="G1215" s="231"/>
      <c r="H1215" s="231"/>
      <c r="I1215" s="231"/>
      <c r="J1215" s="231"/>
      <c r="K1215" s="231"/>
      <c r="L1215" s="231"/>
      <c r="M1215" s="231"/>
      <c r="N1215" s="231"/>
      <c r="O1215" s="231"/>
      <c r="P1215" s="231"/>
      <c r="Q1215" s="231"/>
      <c r="R1215" s="231"/>
      <c r="S1215" s="231"/>
      <c r="T1215" s="231"/>
      <c r="U1215" s="231"/>
      <c r="V1215" s="231"/>
      <c r="W1215" s="231"/>
      <c r="X1215" s="231" t="s">
        <v>60</v>
      </c>
      <c r="Y1215" s="225">
        <v>1</v>
      </c>
      <c r="Z1215" s="225">
        <v>20</v>
      </c>
      <c r="AA1215" s="225">
        <f t="shared" si="19"/>
        <v>20</v>
      </c>
      <c r="AB1215" s="231" t="s">
        <v>20</v>
      </c>
      <c r="AC1215" s="231" t="s">
        <v>5512</v>
      </c>
    </row>
    <row r="1216" spans="1:29" ht="24" x14ac:dyDescent="0.25">
      <c r="A1216" s="231">
        <v>1213</v>
      </c>
      <c r="B1216" s="225" t="s">
        <v>5832</v>
      </c>
      <c r="C1216" s="224" t="s">
        <v>6054</v>
      </c>
      <c r="D1216" s="273"/>
      <c r="E1216" s="231"/>
      <c r="F1216" s="231"/>
      <c r="G1216" s="231"/>
      <c r="H1216" s="231"/>
      <c r="I1216" s="231"/>
      <c r="J1216" s="231"/>
      <c r="K1216" s="231"/>
      <c r="L1216" s="231"/>
      <c r="M1216" s="231"/>
      <c r="N1216" s="231"/>
      <c r="O1216" s="231"/>
      <c r="P1216" s="231"/>
      <c r="Q1216" s="231"/>
      <c r="R1216" s="231"/>
      <c r="S1216" s="231"/>
      <c r="T1216" s="231"/>
      <c r="U1216" s="231"/>
      <c r="V1216" s="231"/>
      <c r="W1216" s="231"/>
      <c r="X1216" s="231" t="s">
        <v>60</v>
      </c>
      <c r="Y1216" s="225">
        <v>1</v>
      </c>
      <c r="Z1216" s="225">
        <v>15</v>
      </c>
      <c r="AA1216" s="225">
        <f t="shared" si="19"/>
        <v>15</v>
      </c>
      <c r="AB1216" s="231" t="s">
        <v>20</v>
      </c>
      <c r="AC1216" s="231" t="s">
        <v>5512</v>
      </c>
    </row>
    <row r="1217" spans="1:29" ht="24" x14ac:dyDescent="0.25">
      <c r="A1217" s="231">
        <v>1214</v>
      </c>
      <c r="B1217" s="225" t="s">
        <v>5834</v>
      </c>
      <c r="C1217" s="224" t="s">
        <v>6055</v>
      </c>
      <c r="D1217" s="273"/>
      <c r="E1217" s="231"/>
      <c r="F1217" s="231"/>
      <c r="G1217" s="231"/>
      <c r="H1217" s="231"/>
      <c r="I1217" s="231"/>
      <c r="J1217" s="231"/>
      <c r="K1217" s="231"/>
      <c r="L1217" s="231"/>
      <c r="M1217" s="231"/>
      <c r="N1217" s="231"/>
      <c r="O1217" s="231"/>
      <c r="P1217" s="231"/>
      <c r="Q1217" s="231"/>
      <c r="R1217" s="231"/>
      <c r="S1217" s="231"/>
      <c r="T1217" s="231"/>
      <c r="U1217" s="231"/>
      <c r="V1217" s="231"/>
      <c r="W1217" s="231"/>
      <c r="X1217" s="231" t="s">
        <v>60</v>
      </c>
      <c r="Y1217" s="225">
        <v>1</v>
      </c>
      <c r="Z1217" s="225">
        <v>15</v>
      </c>
      <c r="AA1217" s="225">
        <f t="shared" si="19"/>
        <v>15</v>
      </c>
      <c r="AB1217" s="231" t="s">
        <v>20</v>
      </c>
      <c r="AC1217" s="231" t="s">
        <v>5512</v>
      </c>
    </row>
    <row r="1218" spans="1:29" ht="24" x14ac:dyDescent="0.25">
      <c r="A1218" s="231">
        <v>1215</v>
      </c>
      <c r="B1218" s="225" t="s">
        <v>5836</v>
      </c>
      <c r="C1218" s="224" t="s">
        <v>6056</v>
      </c>
      <c r="D1218" s="273"/>
      <c r="E1218" s="231"/>
      <c r="F1218" s="231"/>
      <c r="G1218" s="231"/>
      <c r="H1218" s="231"/>
      <c r="I1218" s="231"/>
      <c r="J1218" s="231"/>
      <c r="K1218" s="231"/>
      <c r="L1218" s="231"/>
      <c r="M1218" s="231"/>
      <c r="N1218" s="231"/>
      <c r="O1218" s="231"/>
      <c r="P1218" s="231"/>
      <c r="Q1218" s="231"/>
      <c r="R1218" s="231"/>
      <c r="S1218" s="231"/>
      <c r="T1218" s="231"/>
      <c r="U1218" s="231"/>
      <c r="V1218" s="231"/>
      <c r="W1218" s="231"/>
      <c r="X1218" s="231" t="s">
        <v>60</v>
      </c>
      <c r="Y1218" s="225">
        <v>1</v>
      </c>
      <c r="Z1218" s="225">
        <v>15</v>
      </c>
      <c r="AA1218" s="225">
        <f t="shared" si="19"/>
        <v>15</v>
      </c>
      <c r="AB1218" s="231" t="s">
        <v>20</v>
      </c>
      <c r="AC1218" s="231" t="s">
        <v>5512</v>
      </c>
    </row>
    <row r="1219" spans="1:29" ht="24" x14ac:dyDescent="0.25">
      <c r="A1219" s="231">
        <v>1216</v>
      </c>
      <c r="B1219" s="225" t="s">
        <v>5838</v>
      </c>
      <c r="C1219" s="224" t="s">
        <v>6057</v>
      </c>
      <c r="D1219" s="273"/>
      <c r="E1219" s="231"/>
      <c r="F1219" s="231"/>
      <c r="G1219" s="231"/>
      <c r="H1219" s="231"/>
      <c r="I1219" s="231"/>
      <c r="J1219" s="231"/>
      <c r="K1219" s="231"/>
      <c r="L1219" s="231"/>
      <c r="M1219" s="231"/>
      <c r="N1219" s="231"/>
      <c r="O1219" s="231"/>
      <c r="P1219" s="231"/>
      <c r="Q1219" s="231"/>
      <c r="R1219" s="231"/>
      <c r="S1219" s="231"/>
      <c r="T1219" s="231"/>
      <c r="U1219" s="231"/>
      <c r="V1219" s="231"/>
      <c r="W1219" s="231"/>
      <c r="X1219" s="231" t="s">
        <v>60</v>
      </c>
      <c r="Y1219" s="225">
        <v>1</v>
      </c>
      <c r="Z1219" s="225">
        <v>15</v>
      </c>
      <c r="AA1219" s="225">
        <f t="shared" si="19"/>
        <v>15</v>
      </c>
      <c r="AB1219" s="231" t="s">
        <v>20</v>
      </c>
      <c r="AC1219" s="231" t="s">
        <v>5512</v>
      </c>
    </row>
    <row r="1220" spans="1:29" ht="36" x14ac:dyDescent="0.25">
      <c r="A1220" s="231">
        <v>1217</v>
      </c>
      <c r="B1220" s="225" t="s">
        <v>5840</v>
      </c>
      <c r="C1220" s="224" t="s">
        <v>6058</v>
      </c>
      <c r="D1220" s="273"/>
      <c r="E1220" s="231"/>
      <c r="F1220" s="231"/>
      <c r="G1220" s="231"/>
      <c r="H1220" s="231"/>
      <c r="I1220" s="231"/>
      <c r="J1220" s="231"/>
      <c r="K1220" s="231"/>
      <c r="L1220" s="231"/>
      <c r="M1220" s="231"/>
      <c r="N1220" s="231"/>
      <c r="O1220" s="231"/>
      <c r="P1220" s="231"/>
      <c r="Q1220" s="231"/>
      <c r="R1220" s="231"/>
      <c r="S1220" s="231"/>
      <c r="T1220" s="231"/>
      <c r="U1220" s="231"/>
      <c r="V1220" s="231"/>
      <c r="W1220" s="231"/>
      <c r="X1220" s="231" t="s">
        <v>60</v>
      </c>
      <c r="Y1220" s="225">
        <v>1</v>
      </c>
      <c r="Z1220" s="225">
        <v>15</v>
      </c>
      <c r="AA1220" s="225">
        <f t="shared" si="19"/>
        <v>15</v>
      </c>
      <c r="AB1220" s="231" t="s">
        <v>20</v>
      </c>
      <c r="AC1220" s="231" t="s">
        <v>5512</v>
      </c>
    </row>
    <row r="1221" spans="1:29" ht="24" x14ac:dyDescent="0.25">
      <c r="A1221" s="231">
        <v>1218</v>
      </c>
      <c r="B1221" s="225" t="s">
        <v>5842</v>
      </c>
      <c r="C1221" s="224" t="s">
        <v>6059</v>
      </c>
      <c r="D1221" s="273"/>
      <c r="E1221" s="231"/>
      <c r="F1221" s="231"/>
      <c r="G1221" s="231"/>
      <c r="H1221" s="231"/>
      <c r="I1221" s="231"/>
      <c r="J1221" s="231"/>
      <c r="K1221" s="231"/>
      <c r="L1221" s="231"/>
      <c r="M1221" s="231"/>
      <c r="N1221" s="231"/>
      <c r="O1221" s="231"/>
      <c r="P1221" s="231"/>
      <c r="Q1221" s="231"/>
      <c r="R1221" s="231"/>
      <c r="S1221" s="231"/>
      <c r="T1221" s="231"/>
      <c r="U1221" s="231"/>
      <c r="V1221" s="231"/>
      <c r="W1221" s="231"/>
      <c r="X1221" s="231" t="s">
        <v>60</v>
      </c>
      <c r="Y1221" s="225">
        <v>1</v>
      </c>
      <c r="Z1221" s="225">
        <v>15</v>
      </c>
      <c r="AA1221" s="225">
        <f t="shared" si="19"/>
        <v>15</v>
      </c>
      <c r="AB1221" s="231" t="s">
        <v>20</v>
      </c>
      <c r="AC1221" s="231" t="s">
        <v>5512</v>
      </c>
    </row>
    <row r="1222" spans="1:29" ht="24" x14ac:dyDescent="0.25">
      <c r="A1222" s="231">
        <v>1219</v>
      </c>
      <c r="B1222" s="225" t="s">
        <v>5844</v>
      </c>
      <c r="C1222" s="224" t="s">
        <v>6060</v>
      </c>
      <c r="D1222" s="273"/>
      <c r="E1222" s="231"/>
      <c r="F1222" s="231"/>
      <c r="G1222" s="231"/>
      <c r="H1222" s="231"/>
      <c r="I1222" s="231"/>
      <c r="J1222" s="231"/>
      <c r="K1222" s="231"/>
      <c r="L1222" s="231"/>
      <c r="M1222" s="231"/>
      <c r="N1222" s="231"/>
      <c r="O1222" s="231"/>
      <c r="P1222" s="231"/>
      <c r="Q1222" s="231"/>
      <c r="R1222" s="231"/>
      <c r="S1222" s="231"/>
      <c r="T1222" s="231"/>
      <c r="U1222" s="231"/>
      <c r="V1222" s="231"/>
      <c r="W1222" s="231"/>
      <c r="X1222" s="231" t="s">
        <v>60</v>
      </c>
      <c r="Y1222" s="225">
        <v>1</v>
      </c>
      <c r="Z1222" s="225">
        <v>15</v>
      </c>
      <c r="AA1222" s="225">
        <f t="shared" si="19"/>
        <v>15</v>
      </c>
      <c r="AB1222" s="231" t="s">
        <v>20</v>
      </c>
      <c r="AC1222" s="231" t="s">
        <v>5512</v>
      </c>
    </row>
    <row r="1223" spans="1:29" ht="24" x14ac:dyDescent="0.25">
      <c r="A1223" s="231">
        <v>1220</v>
      </c>
      <c r="B1223" s="225" t="s">
        <v>5846</v>
      </c>
      <c r="C1223" s="224" t="s">
        <v>6061</v>
      </c>
      <c r="D1223" s="273"/>
      <c r="E1223" s="231"/>
      <c r="F1223" s="231"/>
      <c r="G1223" s="231"/>
      <c r="H1223" s="231"/>
      <c r="I1223" s="231"/>
      <c r="J1223" s="231"/>
      <c r="K1223" s="231"/>
      <c r="L1223" s="231"/>
      <c r="M1223" s="231"/>
      <c r="N1223" s="231"/>
      <c r="O1223" s="231"/>
      <c r="P1223" s="231"/>
      <c r="Q1223" s="231"/>
      <c r="R1223" s="231"/>
      <c r="S1223" s="231"/>
      <c r="T1223" s="231"/>
      <c r="U1223" s="231"/>
      <c r="V1223" s="231"/>
      <c r="W1223" s="231"/>
      <c r="X1223" s="231" t="s">
        <v>60</v>
      </c>
      <c r="Y1223" s="225">
        <v>1</v>
      </c>
      <c r="Z1223" s="225">
        <v>15</v>
      </c>
      <c r="AA1223" s="225">
        <f t="shared" si="19"/>
        <v>15</v>
      </c>
      <c r="AB1223" s="231" t="s">
        <v>20</v>
      </c>
      <c r="AC1223" s="231" t="s">
        <v>5512</v>
      </c>
    </row>
    <row r="1224" spans="1:29" ht="24" x14ac:dyDescent="0.25">
      <c r="A1224" s="231">
        <v>1221</v>
      </c>
      <c r="B1224" s="225" t="s">
        <v>5848</v>
      </c>
      <c r="C1224" s="224" t="s">
        <v>6062</v>
      </c>
      <c r="D1224" s="273"/>
      <c r="E1224" s="231"/>
      <c r="F1224" s="231"/>
      <c r="G1224" s="231"/>
      <c r="H1224" s="231"/>
      <c r="I1224" s="231"/>
      <c r="J1224" s="231"/>
      <c r="K1224" s="231"/>
      <c r="L1224" s="231"/>
      <c r="M1224" s="231"/>
      <c r="N1224" s="231"/>
      <c r="O1224" s="231"/>
      <c r="P1224" s="231"/>
      <c r="Q1224" s="231"/>
      <c r="R1224" s="231"/>
      <c r="S1224" s="231"/>
      <c r="T1224" s="231"/>
      <c r="U1224" s="231"/>
      <c r="V1224" s="231"/>
      <c r="W1224" s="231"/>
      <c r="X1224" s="231" t="s">
        <v>60</v>
      </c>
      <c r="Y1224" s="225">
        <v>1</v>
      </c>
      <c r="Z1224" s="225">
        <v>15</v>
      </c>
      <c r="AA1224" s="225">
        <f t="shared" si="19"/>
        <v>15</v>
      </c>
      <c r="AB1224" s="231" t="s">
        <v>20</v>
      </c>
      <c r="AC1224" s="231" t="s">
        <v>5512</v>
      </c>
    </row>
    <row r="1225" spans="1:29" ht="24" x14ac:dyDescent="0.25">
      <c r="A1225" s="231">
        <v>1222</v>
      </c>
      <c r="B1225" s="225" t="s">
        <v>5850</v>
      </c>
      <c r="C1225" s="224" t="s">
        <v>6063</v>
      </c>
      <c r="D1225" s="273"/>
      <c r="E1225" s="231"/>
      <c r="F1225" s="231"/>
      <c r="G1225" s="231"/>
      <c r="H1225" s="231"/>
      <c r="I1225" s="231"/>
      <c r="J1225" s="231"/>
      <c r="K1225" s="231"/>
      <c r="L1225" s="231"/>
      <c r="M1225" s="231"/>
      <c r="N1225" s="231"/>
      <c r="O1225" s="231"/>
      <c r="P1225" s="231"/>
      <c r="Q1225" s="231"/>
      <c r="R1225" s="231"/>
      <c r="S1225" s="231"/>
      <c r="T1225" s="231"/>
      <c r="U1225" s="231"/>
      <c r="V1225" s="231"/>
      <c r="W1225" s="231"/>
      <c r="X1225" s="231" t="s">
        <v>60</v>
      </c>
      <c r="Y1225" s="225">
        <v>1</v>
      </c>
      <c r="Z1225" s="225">
        <v>20</v>
      </c>
      <c r="AA1225" s="225">
        <f t="shared" si="19"/>
        <v>20</v>
      </c>
      <c r="AB1225" s="231" t="s">
        <v>20</v>
      </c>
      <c r="AC1225" s="231" t="s">
        <v>5512</v>
      </c>
    </row>
    <row r="1226" spans="1:29" ht="36" x14ac:dyDescent="0.25">
      <c r="A1226" s="231">
        <v>1223</v>
      </c>
      <c r="B1226" s="225" t="s">
        <v>5852</v>
      </c>
      <c r="C1226" s="224" t="s">
        <v>6064</v>
      </c>
      <c r="D1226" s="273"/>
      <c r="E1226" s="231"/>
      <c r="F1226" s="231"/>
      <c r="G1226" s="231"/>
      <c r="H1226" s="231"/>
      <c r="I1226" s="231"/>
      <c r="J1226" s="231"/>
      <c r="K1226" s="231"/>
      <c r="L1226" s="231"/>
      <c r="M1226" s="231"/>
      <c r="N1226" s="231"/>
      <c r="O1226" s="231"/>
      <c r="P1226" s="231"/>
      <c r="Q1226" s="231"/>
      <c r="R1226" s="231"/>
      <c r="S1226" s="231"/>
      <c r="T1226" s="231"/>
      <c r="U1226" s="231"/>
      <c r="V1226" s="231"/>
      <c r="W1226" s="231"/>
      <c r="X1226" s="231" t="s">
        <v>60</v>
      </c>
      <c r="Y1226" s="225">
        <v>1</v>
      </c>
      <c r="Z1226" s="225">
        <v>20</v>
      </c>
      <c r="AA1226" s="225">
        <f t="shared" si="19"/>
        <v>20</v>
      </c>
      <c r="AB1226" s="231" t="s">
        <v>20</v>
      </c>
      <c r="AC1226" s="231" t="s">
        <v>5512</v>
      </c>
    </row>
    <row r="1227" spans="1:29" ht="36" x14ac:dyDescent="0.25">
      <c r="A1227" s="231">
        <v>1224</v>
      </c>
      <c r="B1227" s="225" t="s">
        <v>5854</v>
      </c>
      <c r="C1227" s="224" t="s">
        <v>6065</v>
      </c>
      <c r="D1227" s="273"/>
      <c r="E1227" s="231"/>
      <c r="F1227" s="231"/>
      <c r="G1227" s="231"/>
      <c r="H1227" s="231"/>
      <c r="I1227" s="231"/>
      <c r="J1227" s="231"/>
      <c r="K1227" s="231"/>
      <c r="L1227" s="231"/>
      <c r="M1227" s="231"/>
      <c r="N1227" s="231"/>
      <c r="O1227" s="231"/>
      <c r="P1227" s="231"/>
      <c r="Q1227" s="231"/>
      <c r="R1227" s="231"/>
      <c r="S1227" s="231"/>
      <c r="T1227" s="231"/>
      <c r="U1227" s="231"/>
      <c r="V1227" s="231"/>
      <c r="W1227" s="231"/>
      <c r="X1227" s="231" t="s">
        <v>60</v>
      </c>
      <c r="Y1227" s="225">
        <v>1</v>
      </c>
      <c r="Z1227" s="225">
        <v>20</v>
      </c>
      <c r="AA1227" s="225">
        <f t="shared" si="19"/>
        <v>20</v>
      </c>
      <c r="AB1227" s="231" t="s">
        <v>20</v>
      </c>
      <c r="AC1227" s="231" t="s">
        <v>5512</v>
      </c>
    </row>
    <row r="1228" spans="1:29" ht="36" x14ac:dyDescent="0.25">
      <c r="A1228" s="231">
        <v>1225</v>
      </c>
      <c r="B1228" s="225" t="s">
        <v>5856</v>
      </c>
      <c r="C1228" s="224" t="s">
        <v>6066</v>
      </c>
      <c r="D1228" s="273"/>
      <c r="E1228" s="231"/>
      <c r="F1228" s="231"/>
      <c r="G1228" s="231"/>
      <c r="H1228" s="231"/>
      <c r="I1228" s="231"/>
      <c r="J1228" s="231"/>
      <c r="K1228" s="231"/>
      <c r="L1228" s="231"/>
      <c r="M1228" s="231"/>
      <c r="N1228" s="231"/>
      <c r="O1228" s="231"/>
      <c r="P1228" s="231"/>
      <c r="Q1228" s="231"/>
      <c r="R1228" s="231"/>
      <c r="S1228" s="231"/>
      <c r="T1228" s="231"/>
      <c r="U1228" s="231"/>
      <c r="V1228" s="231"/>
      <c r="W1228" s="231"/>
      <c r="X1228" s="231" t="s">
        <v>60</v>
      </c>
      <c r="Y1228" s="225">
        <v>1</v>
      </c>
      <c r="Z1228" s="225">
        <v>25</v>
      </c>
      <c r="AA1228" s="225">
        <f t="shared" ref="AA1228:AA1291" si="20">Z1228*Y1228</f>
        <v>25</v>
      </c>
      <c r="AB1228" s="231" t="s">
        <v>20</v>
      </c>
      <c r="AC1228" s="231" t="s">
        <v>5512</v>
      </c>
    </row>
    <row r="1229" spans="1:29" ht="48" x14ac:dyDescent="0.25">
      <c r="A1229" s="231">
        <v>1226</v>
      </c>
      <c r="B1229" s="225" t="s">
        <v>5858</v>
      </c>
      <c r="C1229" s="224" t="s">
        <v>6067</v>
      </c>
      <c r="D1229" s="273"/>
      <c r="E1229" s="231"/>
      <c r="F1229" s="231"/>
      <c r="G1229" s="231"/>
      <c r="H1229" s="231"/>
      <c r="I1229" s="231"/>
      <c r="J1229" s="231"/>
      <c r="K1229" s="231"/>
      <c r="L1229" s="231"/>
      <c r="M1229" s="231"/>
      <c r="N1229" s="231"/>
      <c r="O1229" s="231"/>
      <c r="P1229" s="231"/>
      <c r="Q1229" s="231"/>
      <c r="R1229" s="231"/>
      <c r="S1229" s="231"/>
      <c r="T1229" s="231"/>
      <c r="U1229" s="231"/>
      <c r="V1229" s="231"/>
      <c r="W1229" s="231"/>
      <c r="X1229" s="231" t="s">
        <v>60</v>
      </c>
      <c r="Y1229" s="225">
        <v>1</v>
      </c>
      <c r="Z1229" s="225">
        <v>15</v>
      </c>
      <c r="AA1229" s="225">
        <f t="shared" si="20"/>
        <v>15</v>
      </c>
      <c r="AB1229" s="231" t="s">
        <v>20</v>
      </c>
      <c r="AC1229" s="231" t="s">
        <v>5512</v>
      </c>
    </row>
    <row r="1230" spans="1:29" ht="36" x14ac:dyDescent="0.25">
      <c r="A1230" s="231">
        <v>1227</v>
      </c>
      <c r="B1230" s="225" t="s">
        <v>5860</v>
      </c>
      <c r="C1230" s="224" t="s">
        <v>6068</v>
      </c>
      <c r="D1230" s="273"/>
      <c r="E1230" s="231"/>
      <c r="F1230" s="231"/>
      <c r="G1230" s="231"/>
      <c r="H1230" s="231"/>
      <c r="I1230" s="231"/>
      <c r="J1230" s="231"/>
      <c r="K1230" s="231"/>
      <c r="L1230" s="231"/>
      <c r="M1230" s="231"/>
      <c r="N1230" s="231"/>
      <c r="O1230" s="231"/>
      <c r="P1230" s="231"/>
      <c r="Q1230" s="231"/>
      <c r="R1230" s="231"/>
      <c r="S1230" s="231"/>
      <c r="T1230" s="231"/>
      <c r="U1230" s="231"/>
      <c r="V1230" s="231"/>
      <c r="W1230" s="231"/>
      <c r="X1230" s="231" t="s">
        <v>60</v>
      </c>
      <c r="Y1230" s="225">
        <v>1</v>
      </c>
      <c r="Z1230" s="225">
        <v>20</v>
      </c>
      <c r="AA1230" s="225">
        <f t="shared" si="20"/>
        <v>20</v>
      </c>
      <c r="AB1230" s="231" t="s">
        <v>20</v>
      </c>
      <c r="AC1230" s="231" t="s">
        <v>5512</v>
      </c>
    </row>
    <row r="1231" spans="1:29" ht="36" x14ac:dyDescent="0.25">
      <c r="A1231" s="231">
        <v>1228</v>
      </c>
      <c r="B1231" s="225" t="s">
        <v>5862</v>
      </c>
      <c r="C1231" s="224" t="s">
        <v>6069</v>
      </c>
      <c r="D1231" s="273"/>
      <c r="E1231" s="231"/>
      <c r="F1231" s="231"/>
      <c r="G1231" s="231"/>
      <c r="H1231" s="231"/>
      <c r="I1231" s="231"/>
      <c r="J1231" s="231"/>
      <c r="K1231" s="231"/>
      <c r="L1231" s="231"/>
      <c r="M1231" s="231"/>
      <c r="N1231" s="231"/>
      <c r="O1231" s="231"/>
      <c r="P1231" s="231"/>
      <c r="Q1231" s="231"/>
      <c r="R1231" s="231"/>
      <c r="S1231" s="231"/>
      <c r="T1231" s="231"/>
      <c r="U1231" s="231"/>
      <c r="V1231" s="231"/>
      <c r="W1231" s="231"/>
      <c r="X1231" s="231" t="s">
        <v>60</v>
      </c>
      <c r="Y1231" s="225">
        <v>1</v>
      </c>
      <c r="Z1231" s="225">
        <v>15</v>
      </c>
      <c r="AA1231" s="225">
        <f t="shared" si="20"/>
        <v>15</v>
      </c>
      <c r="AB1231" s="231" t="s">
        <v>20</v>
      </c>
      <c r="AC1231" s="231" t="s">
        <v>5512</v>
      </c>
    </row>
    <row r="1232" spans="1:29" ht="36" x14ac:dyDescent="0.25">
      <c r="A1232" s="231">
        <v>1229</v>
      </c>
      <c r="B1232" s="225" t="s">
        <v>5864</v>
      </c>
      <c r="C1232" s="224" t="s">
        <v>6070</v>
      </c>
      <c r="D1232" s="273"/>
      <c r="E1232" s="231"/>
      <c r="F1232" s="231"/>
      <c r="G1232" s="231"/>
      <c r="H1232" s="231"/>
      <c r="I1232" s="231"/>
      <c r="J1232" s="231"/>
      <c r="K1232" s="231"/>
      <c r="L1232" s="231"/>
      <c r="M1232" s="231"/>
      <c r="N1232" s="231"/>
      <c r="O1232" s="231"/>
      <c r="P1232" s="231"/>
      <c r="Q1232" s="231"/>
      <c r="R1232" s="231"/>
      <c r="S1232" s="231"/>
      <c r="T1232" s="231"/>
      <c r="U1232" s="231"/>
      <c r="V1232" s="231"/>
      <c r="W1232" s="231"/>
      <c r="X1232" s="231" t="s">
        <v>60</v>
      </c>
      <c r="Y1232" s="225">
        <v>1</v>
      </c>
      <c r="Z1232" s="225">
        <v>15</v>
      </c>
      <c r="AA1232" s="225">
        <f t="shared" si="20"/>
        <v>15</v>
      </c>
      <c r="AB1232" s="231" t="s">
        <v>20</v>
      </c>
      <c r="AC1232" s="231" t="s">
        <v>5512</v>
      </c>
    </row>
    <row r="1233" spans="1:29" ht="36" x14ac:dyDescent="0.25">
      <c r="A1233" s="231">
        <v>1230</v>
      </c>
      <c r="B1233" s="225" t="s">
        <v>5866</v>
      </c>
      <c r="C1233" s="224" t="s">
        <v>6071</v>
      </c>
      <c r="D1233" s="273"/>
      <c r="E1233" s="231"/>
      <c r="F1233" s="231"/>
      <c r="G1233" s="231"/>
      <c r="H1233" s="231"/>
      <c r="I1233" s="231"/>
      <c r="J1233" s="231"/>
      <c r="K1233" s="231"/>
      <c r="L1233" s="231"/>
      <c r="M1233" s="231"/>
      <c r="N1233" s="231"/>
      <c r="O1233" s="231"/>
      <c r="P1233" s="231"/>
      <c r="Q1233" s="231"/>
      <c r="R1233" s="231"/>
      <c r="S1233" s="231"/>
      <c r="T1233" s="231"/>
      <c r="U1233" s="231"/>
      <c r="V1233" s="231"/>
      <c r="W1233" s="231"/>
      <c r="X1233" s="231" t="s">
        <v>60</v>
      </c>
      <c r="Y1233" s="225">
        <v>1</v>
      </c>
      <c r="Z1233" s="225">
        <v>15</v>
      </c>
      <c r="AA1233" s="225">
        <f t="shared" si="20"/>
        <v>15</v>
      </c>
      <c r="AB1233" s="231" t="s">
        <v>20</v>
      </c>
      <c r="AC1233" s="231" t="s">
        <v>5512</v>
      </c>
    </row>
    <row r="1234" spans="1:29" ht="36" x14ac:dyDescent="0.25">
      <c r="A1234" s="231">
        <v>1231</v>
      </c>
      <c r="B1234" s="225" t="s">
        <v>5868</v>
      </c>
      <c r="C1234" s="224" t="s">
        <v>6072</v>
      </c>
      <c r="D1234" s="273"/>
      <c r="E1234" s="231"/>
      <c r="F1234" s="231"/>
      <c r="G1234" s="231"/>
      <c r="H1234" s="231"/>
      <c r="I1234" s="231"/>
      <c r="J1234" s="231"/>
      <c r="K1234" s="231"/>
      <c r="L1234" s="231"/>
      <c r="M1234" s="231"/>
      <c r="N1234" s="231"/>
      <c r="O1234" s="231"/>
      <c r="P1234" s="231"/>
      <c r="Q1234" s="231"/>
      <c r="R1234" s="231"/>
      <c r="S1234" s="231"/>
      <c r="T1234" s="231"/>
      <c r="U1234" s="231"/>
      <c r="V1234" s="231"/>
      <c r="W1234" s="231"/>
      <c r="X1234" s="231" t="s">
        <v>60</v>
      </c>
      <c r="Y1234" s="225">
        <v>1</v>
      </c>
      <c r="Z1234" s="225">
        <v>15</v>
      </c>
      <c r="AA1234" s="225">
        <f t="shared" si="20"/>
        <v>15</v>
      </c>
      <c r="AB1234" s="231" t="s">
        <v>20</v>
      </c>
      <c r="AC1234" s="231" t="s">
        <v>5512</v>
      </c>
    </row>
    <row r="1235" spans="1:29" ht="36" x14ac:dyDescent="0.25">
      <c r="A1235" s="231">
        <v>1232</v>
      </c>
      <c r="B1235" s="225" t="s">
        <v>5870</v>
      </c>
      <c r="C1235" s="224" t="s">
        <v>6073</v>
      </c>
      <c r="D1235" s="273"/>
      <c r="E1235" s="231"/>
      <c r="F1235" s="231"/>
      <c r="G1235" s="231"/>
      <c r="H1235" s="231"/>
      <c r="I1235" s="231"/>
      <c r="J1235" s="231"/>
      <c r="K1235" s="231"/>
      <c r="L1235" s="231"/>
      <c r="M1235" s="231"/>
      <c r="N1235" s="231"/>
      <c r="O1235" s="231"/>
      <c r="P1235" s="231"/>
      <c r="Q1235" s="231"/>
      <c r="R1235" s="231"/>
      <c r="S1235" s="231"/>
      <c r="T1235" s="231"/>
      <c r="U1235" s="231"/>
      <c r="V1235" s="231"/>
      <c r="W1235" s="231"/>
      <c r="X1235" s="231" t="s">
        <v>60</v>
      </c>
      <c r="Y1235" s="225">
        <v>1</v>
      </c>
      <c r="Z1235" s="225">
        <v>15</v>
      </c>
      <c r="AA1235" s="225">
        <f t="shared" si="20"/>
        <v>15</v>
      </c>
      <c r="AB1235" s="231" t="s">
        <v>20</v>
      </c>
      <c r="AC1235" s="231" t="s">
        <v>5512</v>
      </c>
    </row>
    <row r="1236" spans="1:29" ht="24" x14ac:dyDescent="0.25">
      <c r="A1236" s="231">
        <v>1233</v>
      </c>
      <c r="B1236" s="225" t="s">
        <v>5872</v>
      </c>
      <c r="C1236" s="224" t="s">
        <v>6074</v>
      </c>
      <c r="D1236" s="273"/>
      <c r="E1236" s="231"/>
      <c r="F1236" s="231"/>
      <c r="G1236" s="231"/>
      <c r="H1236" s="231"/>
      <c r="I1236" s="231"/>
      <c r="J1236" s="231"/>
      <c r="K1236" s="231"/>
      <c r="L1236" s="231"/>
      <c r="M1236" s="231"/>
      <c r="N1236" s="231"/>
      <c r="O1236" s="231"/>
      <c r="P1236" s="231"/>
      <c r="Q1236" s="231"/>
      <c r="R1236" s="231"/>
      <c r="S1236" s="231"/>
      <c r="T1236" s="231"/>
      <c r="U1236" s="231"/>
      <c r="V1236" s="231"/>
      <c r="W1236" s="231"/>
      <c r="X1236" s="231" t="s">
        <v>60</v>
      </c>
      <c r="Y1236" s="225">
        <v>1</v>
      </c>
      <c r="Z1236" s="225">
        <v>15</v>
      </c>
      <c r="AA1236" s="225">
        <f t="shared" si="20"/>
        <v>15</v>
      </c>
      <c r="AB1236" s="231" t="s">
        <v>20</v>
      </c>
      <c r="AC1236" s="231" t="s">
        <v>5512</v>
      </c>
    </row>
    <row r="1237" spans="1:29" ht="36" x14ac:dyDescent="0.25">
      <c r="A1237" s="231">
        <v>1234</v>
      </c>
      <c r="B1237" s="225" t="s">
        <v>5874</v>
      </c>
      <c r="C1237" s="224" t="s">
        <v>6075</v>
      </c>
      <c r="D1237" s="273"/>
      <c r="E1237" s="231"/>
      <c r="F1237" s="231"/>
      <c r="G1237" s="231"/>
      <c r="H1237" s="231"/>
      <c r="I1237" s="231"/>
      <c r="J1237" s="231"/>
      <c r="K1237" s="231"/>
      <c r="L1237" s="231"/>
      <c r="M1237" s="231"/>
      <c r="N1237" s="231"/>
      <c r="O1237" s="231"/>
      <c r="P1237" s="231"/>
      <c r="Q1237" s="231"/>
      <c r="R1237" s="231"/>
      <c r="S1237" s="231"/>
      <c r="T1237" s="231"/>
      <c r="U1237" s="231"/>
      <c r="V1237" s="231"/>
      <c r="W1237" s="231"/>
      <c r="X1237" s="231" t="s">
        <v>60</v>
      </c>
      <c r="Y1237" s="225">
        <v>1</v>
      </c>
      <c r="Z1237" s="225">
        <v>15</v>
      </c>
      <c r="AA1237" s="225">
        <f t="shared" si="20"/>
        <v>15</v>
      </c>
      <c r="AB1237" s="231" t="s">
        <v>20</v>
      </c>
      <c r="AC1237" s="231" t="s">
        <v>5512</v>
      </c>
    </row>
    <row r="1238" spans="1:29" ht="24" x14ac:dyDescent="0.25">
      <c r="A1238" s="231">
        <v>1235</v>
      </c>
      <c r="B1238" s="225" t="s">
        <v>5876</v>
      </c>
      <c r="C1238" s="224" t="s">
        <v>6076</v>
      </c>
      <c r="D1238" s="273"/>
      <c r="E1238" s="231"/>
      <c r="F1238" s="231"/>
      <c r="G1238" s="231"/>
      <c r="H1238" s="231"/>
      <c r="I1238" s="231"/>
      <c r="J1238" s="231"/>
      <c r="K1238" s="231"/>
      <c r="L1238" s="231"/>
      <c r="M1238" s="231"/>
      <c r="N1238" s="231"/>
      <c r="O1238" s="231"/>
      <c r="P1238" s="231"/>
      <c r="Q1238" s="231"/>
      <c r="R1238" s="231"/>
      <c r="S1238" s="231"/>
      <c r="T1238" s="231"/>
      <c r="U1238" s="231"/>
      <c r="V1238" s="231"/>
      <c r="W1238" s="231"/>
      <c r="X1238" s="231" t="s">
        <v>60</v>
      </c>
      <c r="Y1238" s="225">
        <v>1</v>
      </c>
      <c r="Z1238" s="225">
        <v>15</v>
      </c>
      <c r="AA1238" s="225">
        <f t="shared" si="20"/>
        <v>15</v>
      </c>
      <c r="AB1238" s="231" t="s">
        <v>20</v>
      </c>
      <c r="AC1238" s="231" t="s">
        <v>5512</v>
      </c>
    </row>
    <row r="1239" spans="1:29" ht="24" x14ac:dyDescent="0.25">
      <c r="A1239" s="231">
        <v>1236</v>
      </c>
      <c r="B1239" s="225" t="s">
        <v>5878</v>
      </c>
      <c r="C1239" s="224" t="s">
        <v>6077</v>
      </c>
      <c r="D1239" s="273"/>
      <c r="E1239" s="231"/>
      <c r="F1239" s="231"/>
      <c r="G1239" s="231"/>
      <c r="H1239" s="231"/>
      <c r="I1239" s="231"/>
      <c r="J1239" s="231"/>
      <c r="K1239" s="231"/>
      <c r="L1239" s="231"/>
      <c r="M1239" s="231"/>
      <c r="N1239" s="231"/>
      <c r="O1239" s="231"/>
      <c r="P1239" s="231"/>
      <c r="Q1239" s="231"/>
      <c r="R1239" s="231"/>
      <c r="S1239" s="231"/>
      <c r="T1239" s="231"/>
      <c r="U1239" s="231"/>
      <c r="V1239" s="231"/>
      <c r="W1239" s="231"/>
      <c r="X1239" s="231" t="s">
        <v>60</v>
      </c>
      <c r="Y1239" s="225">
        <v>1</v>
      </c>
      <c r="Z1239" s="225">
        <v>15</v>
      </c>
      <c r="AA1239" s="225">
        <f t="shared" si="20"/>
        <v>15</v>
      </c>
      <c r="AB1239" s="231" t="s">
        <v>20</v>
      </c>
      <c r="AC1239" s="231" t="s">
        <v>5512</v>
      </c>
    </row>
    <row r="1240" spans="1:29" ht="24" x14ac:dyDescent="0.25">
      <c r="A1240" s="231">
        <v>1237</v>
      </c>
      <c r="B1240" s="225" t="s">
        <v>5880</v>
      </c>
      <c r="C1240" s="224" t="s">
        <v>6078</v>
      </c>
      <c r="D1240" s="273"/>
      <c r="E1240" s="231"/>
      <c r="F1240" s="231"/>
      <c r="G1240" s="231"/>
      <c r="H1240" s="231"/>
      <c r="I1240" s="231"/>
      <c r="J1240" s="231"/>
      <c r="K1240" s="231"/>
      <c r="L1240" s="231"/>
      <c r="M1240" s="231"/>
      <c r="N1240" s="231"/>
      <c r="O1240" s="231"/>
      <c r="P1240" s="231"/>
      <c r="Q1240" s="231"/>
      <c r="R1240" s="231"/>
      <c r="S1240" s="231"/>
      <c r="T1240" s="231"/>
      <c r="U1240" s="231"/>
      <c r="V1240" s="231"/>
      <c r="W1240" s="231"/>
      <c r="X1240" s="231" t="s">
        <v>60</v>
      </c>
      <c r="Y1240" s="225">
        <v>1</v>
      </c>
      <c r="Z1240" s="225">
        <v>15</v>
      </c>
      <c r="AA1240" s="225">
        <f t="shared" si="20"/>
        <v>15</v>
      </c>
      <c r="AB1240" s="231" t="s">
        <v>20</v>
      </c>
      <c r="AC1240" s="231" t="s">
        <v>5512</v>
      </c>
    </row>
    <row r="1241" spans="1:29" ht="24" x14ac:dyDescent="0.25">
      <c r="A1241" s="231">
        <v>1238</v>
      </c>
      <c r="B1241" s="225" t="s">
        <v>5882</v>
      </c>
      <c r="C1241" s="224" t="s">
        <v>6079</v>
      </c>
      <c r="D1241" s="273"/>
      <c r="E1241" s="231"/>
      <c r="F1241" s="231"/>
      <c r="G1241" s="231"/>
      <c r="H1241" s="231"/>
      <c r="I1241" s="231"/>
      <c r="J1241" s="231"/>
      <c r="K1241" s="231"/>
      <c r="L1241" s="231"/>
      <c r="M1241" s="231"/>
      <c r="N1241" s="231"/>
      <c r="O1241" s="231"/>
      <c r="P1241" s="231"/>
      <c r="Q1241" s="231"/>
      <c r="R1241" s="231"/>
      <c r="S1241" s="231"/>
      <c r="T1241" s="231"/>
      <c r="U1241" s="231"/>
      <c r="V1241" s="231"/>
      <c r="W1241" s="231"/>
      <c r="X1241" s="231" t="s">
        <v>60</v>
      </c>
      <c r="Y1241" s="225">
        <v>1</v>
      </c>
      <c r="Z1241" s="225">
        <v>15</v>
      </c>
      <c r="AA1241" s="225">
        <f t="shared" si="20"/>
        <v>15</v>
      </c>
      <c r="AB1241" s="231" t="s">
        <v>20</v>
      </c>
      <c r="AC1241" s="231" t="s">
        <v>5512</v>
      </c>
    </row>
    <row r="1242" spans="1:29" ht="24" x14ac:dyDescent="0.25">
      <c r="A1242" s="231">
        <v>1239</v>
      </c>
      <c r="B1242" s="225" t="s">
        <v>5884</v>
      </c>
      <c r="C1242" s="224" t="s">
        <v>6080</v>
      </c>
      <c r="D1242" s="273"/>
      <c r="E1242" s="231"/>
      <c r="F1242" s="231"/>
      <c r="G1242" s="231"/>
      <c r="H1242" s="231"/>
      <c r="I1242" s="231"/>
      <c r="J1242" s="231"/>
      <c r="K1242" s="231"/>
      <c r="L1242" s="231"/>
      <c r="M1242" s="231"/>
      <c r="N1242" s="231"/>
      <c r="O1242" s="231"/>
      <c r="P1242" s="231"/>
      <c r="Q1242" s="231"/>
      <c r="R1242" s="231"/>
      <c r="S1242" s="231"/>
      <c r="T1242" s="231"/>
      <c r="U1242" s="231"/>
      <c r="V1242" s="231"/>
      <c r="W1242" s="231"/>
      <c r="X1242" s="231" t="s">
        <v>60</v>
      </c>
      <c r="Y1242" s="225">
        <v>1</v>
      </c>
      <c r="Z1242" s="225">
        <v>15</v>
      </c>
      <c r="AA1242" s="225">
        <f t="shared" si="20"/>
        <v>15</v>
      </c>
      <c r="AB1242" s="231" t="s">
        <v>20</v>
      </c>
      <c r="AC1242" s="231" t="s">
        <v>5512</v>
      </c>
    </row>
    <row r="1243" spans="1:29" ht="24" x14ac:dyDescent="0.25">
      <c r="A1243" s="231">
        <v>1240</v>
      </c>
      <c r="B1243" s="225" t="s">
        <v>5886</v>
      </c>
      <c r="C1243" s="224" t="s">
        <v>6081</v>
      </c>
      <c r="D1243" s="273"/>
      <c r="E1243" s="231"/>
      <c r="F1243" s="231"/>
      <c r="G1243" s="231"/>
      <c r="H1243" s="231"/>
      <c r="I1243" s="231"/>
      <c r="J1243" s="231"/>
      <c r="K1243" s="231"/>
      <c r="L1243" s="231"/>
      <c r="M1243" s="231"/>
      <c r="N1243" s="231"/>
      <c r="O1243" s="231"/>
      <c r="P1243" s="231"/>
      <c r="Q1243" s="231"/>
      <c r="R1243" s="231"/>
      <c r="S1243" s="231"/>
      <c r="T1243" s="231"/>
      <c r="U1243" s="231"/>
      <c r="V1243" s="231"/>
      <c r="W1243" s="231"/>
      <c r="X1243" s="231" t="s">
        <v>60</v>
      </c>
      <c r="Y1243" s="225">
        <v>1</v>
      </c>
      <c r="Z1243" s="225">
        <v>15</v>
      </c>
      <c r="AA1243" s="225">
        <f t="shared" si="20"/>
        <v>15</v>
      </c>
      <c r="AB1243" s="231" t="s">
        <v>20</v>
      </c>
      <c r="AC1243" s="231" t="s">
        <v>5512</v>
      </c>
    </row>
    <row r="1244" spans="1:29" ht="24" x14ac:dyDescent="0.25">
      <c r="A1244" s="231">
        <v>1241</v>
      </c>
      <c r="B1244" s="225" t="s">
        <v>5888</v>
      </c>
      <c r="C1244" s="224" t="s">
        <v>6082</v>
      </c>
      <c r="D1244" s="273"/>
      <c r="E1244" s="231"/>
      <c r="F1244" s="231"/>
      <c r="G1244" s="231"/>
      <c r="H1244" s="231"/>
      <c r="I1244" s="231"/>
      <c r="J1244" s="231"/>
      <c r="K1244" s="231"/>
      <c r="L1244" s="231"/>
      <c r="M1244" s="231"/>
      <c r="N1244" s="231"/>
      <c r="O1244" s="231"/>
      <c r="P1244" s="231"/>
      <c r="Q1244" s="231"/>
      <c r="R1244" s="231"/>
      <c r="S1244" s="231"/>
      <c r="T1244" s="231"/>
      <c r="U1244" s="231"/>
      <c r="V1244" s="231"/>
      <c r="W1244" s="231"/>
      <c r="X1244" s="231" t="s">
        <v>60</v>
      </c>
      <c r="Y1244" s="225">
        <v>1</v>
      </c>
      <c r="Z1244" s="225">
        <v>15</v>
      </c>
      <c r="AA1244" s="225">
        <f t="shared" si="20"/>
        <v>15</v>
      </c>
      <c r="AB1244" s="231" t="s">
        <v>20</v>
      </c>
      <c r="AC1244" s="231" t="s">
        <v>5512</v>
      </c>
    </row>
    <row r="1245" spans="1:29" ht="24" x14ac:dyDescent="0.25">
      <c r="A1245" s="231">
        <v>1242</v>
      </c>
      <c r="B1245" s="225" t="s">
        <v>5890</v>
      </c>
      <c r="C1245" s="224" t="s">
        <v>6083</v>
      </c>
      <c r="D1245" s="273"/>
      <c r="E1245" s="231"/>
      <c r="F1245" s="231"/>
      <c r="G1245" s="231"/>
      <c r="H1245" s="231"/>
      <c r="I1245" s="231"/>
      <c r="J1245" s="231"/>
      <c r="K1245" s="231"/>
      <c r="L1245" s="231"/>
      <c r="M1245" s="231"/>
      <c r="N1245" s="231"/>
      <c r="O1245" s="231"/>
      <c r="P1245" s="231"/>
      <c r="Q1245" s="231"/>
      <c r="R1245" s="231"/>
      <c r="S1245" s="231"/>
      <c r="T1245" s="231"/>
      <c r="U1245" s="231"/>
      <c r="V1245" s="231"/>
      <c r="W1245" s="231"/>
      <c r="X1245" s="231" t="s">
        <v>60</v>
      </c>
      <c r="Y1245" s="225">
        <v>1</v>
      </c>
      <c r="Z1245" s="225">
        <v>20</v>
      </c>
      <c r="AA1245" s="225">
        <f t="shared" si="20"/>
        <v>20</v>
      </c>
      <c r="AB1245" s="231" t="s">
        <v>20</v>
      </c>
      <c r="AC1245" s="231" t="s">
        <v>5512</v>
      </c>
    </row>
    <row r="1246" spans="1:29" ht="36" x14ac:dyDescent="0.25">
      <c r="A1246" s="231">
        <v>1243</v>
      </c>
      <c r="B1246" s="225" t="s">
        <v>5892</v>
      </c>
      <c r="C1246" s="224" t="s">
        <v>6084</v>
      </c>
      <c r="D1246" s="273"/>
      <c r="E1246" s="231"/>
      <c r="F1246" s="231"/>
      <c r="G1246" s="231"/>
      <c r="H1246" s="231"/>
      <c r="I1246" s="231"/>
      <c r="J1246" s="231"/>
      <c r="K1246" s="231"/>
      <c r="L1246" s="231"/>
      <c r="M1246" s="231"/>
      <c r="N1246" s="231"/>
      <c r="O1246" s="231"/>
      <c r="P1246" s="231"/>
      <c r="Q1246" s="231"/>
      <c r="R1246" s="231"/>
      <c r="S1246" s="231"/>
      <c r="T1246" s="231"/>
      <c r="U1246" s="231"/>
      <c r="V1246" s="231"/>
      <c r="W1246" s="231"/>
      <c r="X1246" s="231" t="s">
        <v>60</v>
      </c>
      <c r="Y1246" s="225">
        <v>1</v>
      </c>
      <c r="Z1246" s="225">
        <v>20</v>
      </c>
      <c r="AA1246" s="225">
        <f t="shared" si="20"/>
        <v>20</v>
      </c>
      <c r="AB1246" s="231" t="s">
        <v>20</v>
      </c>
      <c r="AC1246" s="231" t="s">
        <v>5512</v>
      </c>
    </row>
    <row r="1247" spans="1:29" ht="48" x14ac:dyDescent="0.25">
      <c r="A1247" s="231">
        <v>1244</v>
      </c>
      <c r="B1247" s="225" t="s">
        <v>5894</v>
      </c>
      <c r="C1247" s="224" t="s">
        <v>6085</v>
      </c>
      <c r="D1247" s="273"/>
      <c r="E1247" s="231"/>
      <c r="F1247" s="231"/>
      <c r="G1247" s="231"/>
      <c r="H1247" s="231"/>
      <c r="I1247" s="231"/>
      <c r="J1247" s="231"/>
      <c r="K1247" s="231"/>
      <c r="L1247" s="231"/>
      <c r="M1247" s="231"/>
      <c r="N1247" s="231"/>
      <c r="O1247" s="231"/>
      <c r="P1247" s="231"/>
      <c r="Q1247" s="231"/>
      <c r="R1247" s="231"/>
      <c r="S1247" s="231"/>
      <c r="T1247" s="231"/>
      <c r="U1247" s="231"/>
      <c r="V1247" s="231"/>
      <c r="W1247" s="231"/>
      <c r="X1247" s="231" t="s">
        <v>60</v>
      </c>
      <c r="Y1247" s="225">
        <v>1</v>
      </c>
      <c r="Z1247" s="225">
        <v>15</v>
      </c>
      <c r="AA1247" s="225">
        <f t="shared" si="20"/>
        <v>15</v>
      </c>
      <c r="AB1247" s="231" t="s">
        <v>20</v>
      </c>
      <c r="AC1247" s="231" t="s">
        <v>5512</v>
      </c>
    </row>
    <row r="1248" spans="1:29" ht="48" x14ac:dyDescent="0.25">
      <c r="A1248" s="231">
        <v>1245</v>
      </c>
      <c r="B1248" s="225" t="s">
        <v>5896</v>
      </c>
      <c r="C1248" s="224" t="s">
        <v>6086</v>
      </c>
      <c r="D1248" s="273"/>
      <c r="E1248" s="231"/>
      <c r="F1248" s="231"/>
      <c r="G1248" s="231"/>
      <c r="H1248" s="231"/>
      <c r="I1248" s="231"/>
      <c r="J1248" s="231"/>
      <c r="K1248" s="231"/>
      <c r="L1248" s="231"/>
      <c r="M1248" s="231"/>
      <c r="N1248" s="231"/>
      <c r="O1248" s="231"/>
      <c r="P1248" s="231"/>
      <c r="Q1248" s="231"/>
      <c r="R1248" s="231"/>
      <c r="S1248" s="231"/>
      <c r="T1248" s="231"/>
      <c r="U1248" s="231"/>
      <c r="V1248" s="231"/>
      <c r="W1248" s="231"/>
      <c r="X1248" s="231" t="s">
        <v>60</v>
      </c>
      <c r="Y1248" s="225">
        <v>1</v>
      </c>
      <c r="Z1248" s="225">
        <v>15</v>
      </c>
      <c r="AA1248" s="225">
        <f t="shared" si="20"/>
        <v>15</v>
      </c>
      <c r="AB1248" s="231" t="s">
        <v>20</v>
      </c>
      <c r="AC1248" s="231" t="s">
        <v>5512</v>
      </c>
    </row>
    <row r="1249" spans="1:29" ht="36" x14ac:dyDescent="0.25">
      <c r="A1249" s="231">
        <v>1246</v>
      </c>
      <c r="B1249" s="225" t="s">
        <v>5516</v>
      </c>
      <c r="C1249" s="224" t="s">
        <v>6087</v>
      </c>
      <c r="D1249" s="273"/>
      <c r="E1249" s="231"/>
      <c r="F1249" s="231"/>
      <c r="G1249" s="231"/>
      <c r="H1249" s="231"/>
      <c r="I1249" s="231"/>
      <c r="J1249" s="231"/>
      <c r="K1249" s="231"/>
      <c r="L1249" s="231"/>
      <c r="M1249" s="231"/>
      <c r="N1249" s="231"/>
      <c r="O1249" s="231"/>
      <c r="P1249" s="231"/>
      <c r="Q1249" s="231"/>
      <c r="R1249" s="231"/>
      <c r="S1249" s="231"/>
      <c r="T1249" s="231"/>
      <c r="U1249" s="231"/>
      <c r="V1249" s="231"/>
      <c r="W1249" s="231"/>
      <c r="X1249" s="231" t="s">
        <v>60</v>
      </c>
      <c r="Y1249" s="225">
        <v>1</v>
      </c>
      <c r="Z1249" s="225">
        <v>15</v>
      </c>
      <c r="AA1249" s="225">
        <f t="shared" si="20"/>
        <v>15</v>
      </c>
      <c r="AB1249" s="231" t="s">
        <v>20</v>
      </c>
      <c r="AC1249" s="231" t="s">
        <v>5512</v>
      </c>
    </row>
    <row r="1250" spans="1:29" ht="24" x14ac:dyDescent="0.25">
      <c r="A1250" s="231">
        <v>1247</v>
      </c>
      <c r="B1250" s="225" t="s">
        <v>6088</v>
      </c>
      <c r="C1250" s="224" t="s">
        <v>6089</v>
      </c>
      <c r="D1250" s="273"/>
      <c r="E1250" s="231"/>
      <c r="F1250" s="231"/>
      <c r="G1250" s="231"/>
      <c r="H1250" s="231"/>
      <c r="I1250" s="231"/>
      <c r="J1250" s="231"/>
      <c r="K1250" s="231"/>
      <c r="L1250" s="231"/>
      <c r="M1250" s="231"/>
      <c r="N1250" s="231"/>
      <c r="O1250" s="231"/>
      <c r="P1250" s="231"/>
      <c r="Q1250" s="231"/>
      <c r="R1250" s="231"/>
      <c r="S1250" s="231"/>
      <c r="T1250" s="231"/>
      <c r="U1250" s="231"/>
      <c r="V1250" s="231"/>
      <c r="W1250" s="231"/>
      <c r="X1250" s="231" t="s">
        <v>60</v>
      </c>
      <c r="Y1250" s="225">
        <v>1</v>
      </c>
      <c r="Z1250" s="225">
        <v>15</v>
      </c>
      <c r="AA1250" s="225">
        <f t="shared" si="20"/>
        <v>15</v>
      </c>
      <c r="AB1250" s="231" t="s">
        <v>20</v>
      </c>
      <c r="AC1250" s="231" t="s">
        <v>5512</v>
      </c>
    </row>
    <row r="1251" spans="1:29" ht="36" x14ac:dyDescent="0.25">
      <c r="A1251" s="231">
        <v>1248</v>
      </c>
      <c r="B1251" s="225" t="s">
        <v>6090</v>
      </c>
      <c r="C1251" s="224" t="s">
        <v>6091</v>
      </c>
      <c r="D1251" s="273"/>
      <c r="E1251" s="231"/>
      <c r="F1251" s="231"/>
      <c r="G1251" s="231"/>
      <c r="H1251" s="231"/>
      <c r="I1251" s="231"/>
      <c r="J1251" s="231"/>
      <c r="K1251" s="231"/>
      <c r="L1251" s="231"/>
      <c r="M1251" s="231"/>
      <c r="N1251" s="231"/>
      <c r="O1251" s="231"/>
      <c r="P1251" s="231"/>
      <c r="Q1251" s="231"/>
      <c r="R1251" s="231"/>
      <c r="S1251" s="231"/>
      <c r="T1251" s="231"/>
      <c r="U1251" s="231"/>
      <c r="V1251" s="231"/>
      <c r="W1251" s="231"/>
      <c r="X1251" s="231" t="s">
        <v>60</v>
      </c>
      <c r="Y1251" s="225">
        <v>1</v>
      </c>
      <c r="Z1251" s="225">
        <v>15</v>
      </c>
      <c r="AA1251" s="225">
        <f t="shared" si="20"/>
        <v>15</v>
      </c>
      <c r="AB1251" s="231" t="s">
        <v>20</v>
      </c>
      <c r="AC1251" s="231" t="s">
        <v>5512</v>
      </c>
    </row>
    <row r="1252" spans="1:29" ht="36" x14ac:dyDescent="0.25">
      <c r="A1252" s="231">
        <v>1249</v>
      </c>
      <c r="B1252" s="225" t="s">
        <v>6092</v>
      </c>
      <c r="C1252" s="224" t="s">
        <v>6093</v>
      </c>
      <c r="D1252" s="273"/>
      <c r="E1252" s="231"/>
      <c r="F1252" s="231"/>
      <c r="G1252" s="231"/>
      <c r="H1252" s="231"/>
      <c r="I1252" s="231"/>
      <c r="J1252" s="231"/>
      <c r="K1252" s="231"/>
      <c r="L1252" s="231"/>
      <c r="M1252" s="231"/>
      <c r="N1252" s="231"/>
      <c r="O1252" s="231"/>
      <c r="P1252" s="231"/>
      <c r="Q1252" s="231"/>
      <c r="R1252" s="231"/>
      <c r="S1252" s="231"/>
      <c r="T1252" s="231"/>
      <c r="U1252" s="231"/>
      <c r="V1252" s="231"/>
      <c r="W1252" s="231"/>
      <c r="X1252" s="231" t="s">
        <v>60</v>
      </c>
      <c r="Y1252" s="225">
        <v>1</v>
      </c>
      <c r="Z1252" s="225">
        <v>15</v>
      </c>
      <c r="AA1252" s="225">
        <f t="shared" si="20"/>
        <v>15</v>
      </c>
      <c r="AB1252" s="231" t="s">
        <v>20</v>
      </c>
      <c r="AC1252" s="231" t="s">
        <v>5512</v>
      </c>
    </row>
    <row r="1253" spans="1:29" ht="36" x14ac:dyDescent="0.25">
      <c r="A1253" s="231">
        <v>1250</v>
      </c>
      <c r="B1253" s="225" t="s">
        <v>6094</v>
      </c>
      <c r="C1253" s="224" t="s">
        <v>6095</v>
      </c>
      <c r="D1253" s="273"/>
      <c r="E1253" s="231"/>
      <c r="F1253" s="231"/>
      <c r="G1253" s="231"/>
      <c r="H1253" s="231"/>
      <c r="I1253" s="231"/>
      <c r="J1253" s="231"/>
      <c r="K1253" s="231"/>
      <c r="L1253" s="231"/>
      <c r="M1253" s="231"/>
      <c r="N1253" s="231"/>
      <c r="O1253" s="231"/>
      <c r="P1253" s="231"/>
      <c r="Q1253" s="231"/>
      <c r="R1253" s="231"/>
      <c r="S1253" s="231"/>
      <c r="T1253" s="231"/>
      <c r="U1253" s="231"/>
      <c r="V1253" s="231"/>
      <c r="W1253" s="231"/>
      <c r="X1253" s="231" t="s">
        <v>60</v>
      </c>
      <c r="Y1253" s="225">
        <v>1</v>
      </c>
      <c r="Z1253" s="225">
        <v>15</v>
      </c>
      <c r="AA1253" s="225">
        <f t="shared" si="20"/>
        <v>15</v>
      </c>
      <c r="AB1253" s="231" t="s">
        <v>20</v>
      </c>
      <c r="AC1253" s="231" t="s">
        <v>5512</v>
      </c>
    </row>
    <row r="1254" spans="1:29" ht="36" x14ac:dyDescent="0.25">
      <c r="A1254" s="231">
        <v>1251</v>
      </c>
      <c r="B1254" s="225" t="s">
        <v>6096</v>
      </c>
      <c r="C1254" s="224" t="s">
        <v>6097</v>
      </c>
      <c r="D1254" s="273"/>
      <c r="E1254" s="231"/>
      <c r="F1254" s="231"/>
      <c r="G1254" s="231"/>
      <c r="H1254" s="231"/>
      <c r="I1254" s="231"/>
      <c r="J1254" s="231"/>
      <c r="K1254" s="231"/>
      <c r="L1254" s="231"/>
      <c r="M1254" s="231"/>
      <c r="N1254" s="231"/>
      <c r="O1254" s="231"/>
      <c r="P1254" s="231"/>
      <c r="Q1254" s="231"/>
      <c r="R1254" s="231"/>
      <c r="S1254" s="231"/>
      <c r="T1254" s="231"/>
      <c r="U1254" s="231"/>
      <c r="V1254" s="231"/>
      <c r="W1254" s="231"/>
      <c r="X1254" s="231" t="s">
        <v>60</v>
      </c>
      <c r="Y1254" s="225">
        <v>1</v>
      </c>
      <c r="Z1254" s="225">
        <v>15</v>
      </c>
      <c r="AA1254" s="225">
        <f t="shared" si="20"/>
        <v>15</v>
      </c>
      <c r="AB1254" s="231" t="s">
        <v>20</v>
      </c>
      <c r="AC1254" s="231" t="s">
        <v>5512</v>
      </c>
    </row>
    <row r="1255" spans="1:29" ht="24" x14ac:dyDescent="0.25">
      <c r="A1255" s="231">
        <v>1252</v>
      </c>
      <c r="B1255" s="225" t="s">
        <v>6098</v>
      </c>
      <c r="C1255" s="224" t="s">
        <v>6099</v>
      </c>
      <c r="D1255" s="273"/>
      <c r="E1255" s="231"/>
      <c r="F1255" s="231"/>
      <c r="G1255" s="231"/>
      <c r="H1255" s="231"/>
      <c r="I1255" s="231"/>
      <c r="J1255" s="231"/>
      <c r="K1255" s="231"/>
      <c r="L1255" s="231"/>
      <c r="M1255" s="231"/>
      <c r="N1255" s="231"/>
      <c r="O1255" s="231"/>
      <c r="P1255" s="231"/>
      <c r="Q1255" s="231"/>
      <c r="R1255" s="231"/>
      <c r="S1255" s="231"/>
      <c r="T1255" s="231"/>
      <c r="U1255" s="231"/>
      <c r="V1255" s="231"/>
      <c r="W1255" s="231"/>
      <c r="X1255" s="231" t="s">
        <v>60</v>
      </c>
      <c r="Y1255" s="225">
        <v>1</v>
      </c>
      <c r="Z1255" s="225">
        <v>15</v>
      </c>
      <c r="AA1255" s="225">
        <f t="shared" si="20"/>
        <v>15</v>
      </c>
      <c r="AB1255" s="231" t="s">
        <v>20</v>
      </c>
      <c r="AC1255" s="231" t="s">
        <v>5512</v>
      </c>
    </row>
    <row r="1256" spans="1:29" ht="36" x14ac:dyDescent="0.25">
      <c r="A1256" s="231">
        <v>1253</v>
      </c>
      <c r="B1256" s="225" t="s">
        <v>6100</v>
      </c>
      <c r="C1256" s="224" t="s">
        <v>6101</v>
      </c>
      <c r="D1256" s="273"/>
      <c r="E1256" s="231"/>
      <c r="F1256" s="231"/>
      <c r="G1256" s="231"/>
      <c r="H1256" s="231"/>
      <c r="I1256" s="231"/>
      <c r="J1256" s="231"/>
      <c r="K1256" s="231"/>
      <c r="L1256" s="231"/>
      <c r="M1256" s="231"/>
      <c r="N1256" s="231"/>
      <c r="O1256" s="231"/>
      <c r="P1256" s="231"/>
      <c r="Q1256" s="231"/>
      <c r="R1256" s="231"/>
      <c r="S1256" s="231"/>
      <c r="T1256" s="231"/>
      <c r="U1256" s="231"/>
      <c r="V1256" s="231"/>
      <c r="W1256" s="231"/>
      <c r="X1256" s="231" t="s">
        <v>60</v>
      </c>
      <c r="Y1256" s="225">
        <v>1</v>
      </c>
      <c r="Z1256" s="225">
        <v>15</v>
      </c>
      <c r="AA1256" s="225">
        <f t="shared" si="20"/>
        <v>15</v>
      </c>
      <c r="AB1256" s="231" t="s">
        <v>20</v>
      </c>
      <c r="AC1256" s="231" t="s">
        <v>5512</v>
      </c>
    </row>
    <row r="1257" spans="1:29" ht="36" x14ac:dyDescent="0.25">
      <c r="A1257" s="231">
        <v>1254</v>
      </c>
      <c r="B1257" s="225" t="s">
        <v>6102</v>
      </c>
      <c r="C1257" s="224" t="s">
        <v>6103</v>
      </c>
      <c r="D1257" s="273"/>
      <c r="E1257" s="231"/>
      <c r="F1257" s="231"/>
      <c r="G1257" s="231"/>
      <c r="H1257" s="231"/>
      <c r="I1257" s="231"/>
      <c r="J1257" s="231"/>
      <c r="K1257" s="231"/>
      <c r="L1257" s="231"/>
      <c r="M1257" s="231"/>
      <c r="N1257" s="231"/>
      <c r="O1257" s="231"/>
      <c r="P1257" s="231"/>
      <c r="Q1257" s="231"/>
      <c r="R1257" s="231"/>
      <c r="S1257" s="231"/>
      <c r="T1257" s="231"/>
      <c r="U1257" s="231"/>
      <c r="V1257" s="231"/>
      <c r="W1257" s="231"/>
      <c r="X1257" s="231" t="s">
        <v>60</v>
      </c>
      <c r="Y1257" s="225">
        <v>1</v>
      </c>
      <c r="Z1257" s="225">
        <v>15</v>
      </c>
      <c r="AA1257" s="225">
        <f t="shared" si="20"/>
        <v>15</v>
      </c>
      <c r="AB1257" s="231" t="s">
        <v>20</v>
      </c>
      <c r="AC1257" s="231" t="s">
        <v>5512</v>
      </c>
    </row>
    <row r="1258" spans="1:29" ht="36" x14ac:dyDescent="0.25">
      <c r="A1258" s="231">
        <v>1255</v>
      </c>
      <c r="B1258" s="225" t="s">
        <v>6104</v>
      </c>
      <c r="C1258" s="224" t="s">
        <v>6105</v>
      </c>
      <c r="D1258" s="273"/>
      <c r="E1258" s="231"/>
      <c r="F1258" s="231"/>
      <c r="G1258" s="231"/>
      <c r="H1258" s="231"/>
      <c r="I1258" s="231"/>
      <c r="J1258" s="231"/>
      <c r="K1258" s="231"/>
      <c r="L1258" s="231"/>
      <c r="M1258" s="231"/>
      <c r="N1258" s="231"/>
      <c r="O1258" s="231"/>
      <c r="P1258" s="231"/>
      <c r="Q1258" s="231"/>
      <c r="R1258" s="231"/>
      <c r="S1258" s="231"/>
      <c r="T1258" s="231"/>
      <c r="U1258" s="231"/>
      <c r="V1258" s="231"/>
      <c r="W1258" s="231"/>
      <c r="X1258" s="231" t="s">
        <v>60</v>
      </c>
      <c r="Y1258" s="225">
        <v>1</v>
      </c>
      <c r="Z1258" s="225">
        <v>25</v>
      </c>
      <c r="AA1258" s="225">
        <f t="shared" si="20"/>
        <v>25</v>
      </c>
      <c r="AB1258" s="231" t="s">
        <v>20</v>
      </c>
      <c r="AC1258" s="231" t="s">
        <v>5512</v>
      </c>
    </row>
    <row r="1259" spans="1:29" ht="36" x14ac:dyDescent="0.25">
      <c r="A1259" s="231">
        <v>1256</v>
      </c>
      <c r="B1259" s="225" t="s">
        <v>6106</v>
      </c>
      <c r="C1259" s="224" t="s">
        <v>6107</v>
      </c>
      <c r="D1259" s="273"/>
      <c r="E1259" s="231"/>
      <c r="F1259" s="231"/>
      <c r="G1259" s="231"/>
      <c r="H1259" s="231"/>
      <c r="I1259" s="231"/>
      <c r="J1259" s="231"/>
      <c r="K1259" s="231"/>
      <c r="L1259" s="231"/>
      <c r="M1259" s="231"/>
      <c r="N1259" s="231"/>
      <c r="O1259" s="231"/>
      <c r="P1259" s="231"/>
      <c r="Q1259" s="231"/>
      <c r="R1259" s="231"/>
      <c r="S1259" s="231"/>
      <c r="T1259" s="231"/>
      <c r="U1259" s="231"/>
      <c r="V1259" s="231"/>
      <c r="W1259" s="231"/>
      <c r="X1259" s="231" t="s">
        <v>60</v>
      </c>
      <c r="Y1259" s="225">
        <v>1</v>
      </c>
      <c r="Z1259" s="225">
        <v>15</v>
      </c>
      <c r="AA1259" s="225">
        <f t="shared" si="20"/>
        <v>15</v>
      </c>
      <c r="AB1259" s="231" t="s">
        <v>20</v>
      </c>
      <c r="AC1259" s="231" t="s">
        <v>5512</v>
      </c>
    </row>
    <row r="1260" spans="1:29" ht="24" x14ac:dyDescent="0.25">
      <c r="A1260" s="231">
        <v>1257</v>
      </c>
      <c r="B1260" s="225" t="s">
        <v>6108</v>
      </c>
      <c r="C1260" s="224" t="s">
        <v>6109</v>
      </c>
      <c r="D1260" s="273"/>
      <c r="E1260" s="231"/>
      <c r="F1260" s="231"/>
      <c r="G1260" s="231"/>
      <c r="H1260" s="231"/>
      <c r="I1260" s="231"/>
      <c r="J1260" s="231"/>
      <c r="K1260" s="231"/>
      <c r="L1260" s="231"/>
      <c r="M1260" s="231"/>
      <c r="N1260" s="231"/>
      <c r="O1260" s="231"/>
      <c r="P1260" s="231"/>
      <c r="Q1260" s="231"/>
      <c r="R1260" s="231"/>
      <c r="S1260" s="231"/>
      <c r="T1260" s="231"/>
      <c r="U1260" s="231"/>
      <c r="V1260" s="231"/>
      <c r="W1260" s="231"/>
      <c r="X1260" s="231" t="s">
        <v>60</v>
      </c>
      <c r="Y1260" s="225">
        <v>1</v>
      </c>
      <c r="Z1260" s="225">
        <v>20</v>
      </c>
      <c r="AA1260" s="225">
        <f t="shared" si="20"/>
        <v>20</v>
      </c>
      <c r="AB1260" s="231" t="s">
        <v>20</v>
      </c>
      <c r="AC1260" s="231" t="s">
        <v>5512</v>
      </c>
    </row>
    <row r="1261" spans="1:29" ht="36" x14ac:dyDescent="0.25">
      <c r="A1261" s="231">
        <v>1258</v>
      </c>
      <c r="B1261" s="225" t="s">
        <v>6110</v>
      </c>
      <c r="C1261" s="224" t="s">
        <v>6111</v>
      </c>
      <c r="D1261" s="273"/>
      <c r="E1261" s="231"/>
      <c r="F1261" s="231"/>
      <c r="G1261" s="231"/>
      <c r="H1261" s="231"/>
      <c r="I1261" s="231"/>
      <c r="J1261" s="231"/>
      <c r="K1261" s="231"/>
      <c r="L1261" s="231"/>
      <c r="M1261" s="231"/>
      <c r="N1261" s="231"/>
      <c r="O1261" s="231"/>
      <c r="P1261" s="231"/>
      <c r="Q1261" s="231"/>
      <c r="R1261" s="231"/>
      <c r="S1261" s="231"/>
      <c r="T1261" s="231"/>
      <c r="U1261" s="231"/>
      <c r="V1261" s="231"/>
      <c r="W1261" s="231"/>
      <c r="X1261" s="231" t="s">
        <v>60</v>
      </c>
      <c r="Y1261" s="225">
        <v>1</v>
      </c>
      <c r="Z1261" s="225">
        <v>20</v>
      </c>
      <c r="AA1261" s="225">
        <f t="shared" si="20"/>
        <v>20</v>
      </c>
      <c r="AB1261" s="231" t="s">
        <v>20</v>
      </c>
      <c r="AC1261" s="231" t="s">
        <v>5512</v>
      </c>
    </row>
    <row r="1262" spans="1:29" ht="24" x14ac:dyDescent="0.25">
      <c r="A1262" s="231">
        <v>1259</v>
      </c>
      <c r="B1262" s="225" t="s">
        <v>6112</v>
      </c>
      <c r="C1262" s="224" t="s">
        <v>6113</v>
      </c>
      <c r="D1262" s="273"/>
      <c r="E1262" s="231"/>
      <c r="F1262" s="231"/>
      <c r="G1262" s="231"/>
      <c r="H1262" s="231"/>
      <c r="I1262" s="231"/>
      <c r="J1262" s="231"/>
      <c r="K1262" s="231"/>
      <c r="L1262" s="231"/>
      <c r="M1262" s="231"/>
      <c r="N1262" s="231"/>
      <c r="O1262" s="231"/>
      <c r="P1262" s="231"/>
      <c r="Q1262" s="231"/>
      <c r="R1262" s="231"/>
      <c r="S1262" s="231"/>
      <c r="T1262" s="231"/>
      <c r="U1262" s="231"/>
      <c r="V1262" s="231"/>
      <c r="W1262" s="231"/>
      <c r="X1262" s="231" t="s">
        <v>60</v>
      </c>
      <c r="Y1262" s="225">
        <v>1</v>
      </c>
      <c r="Z1262" s="225">
        <v>20</v>
      </c>
      <c r="AA1262" s="225">
        <f t="shared" si="20"/>
        <v>20</v>
      </c>
      <c r="AB1262" s="231" t="s">
        <v>20</v>
      </c>
      <c r="AC1262" s="231" t="s">
        <v>5512</v>
      </c>
    </row>
    <row r="1263" spans="1:29" ht="24" x14ac:dyDescent="0.25">
      <c r="A1263" s="231">
        <v>1260</v>
      </c>
      <c r="B1263" s="225" t="s">
        <v>6114</v>
      </c>
      <c r="C1263" s="224" t="s">
        <v>6115</v>
      </c>
      <c r="D1263" s="273"/>
      <c r="E1263" s="231"/>
      <c r="F1263" s="231"/>
      <c r="G1263" s="231"/>
      <c r="H1263" s="231"/>
      <c r="I1263" s="231"/>
      <c r="J1263" s="231"/>
      <c r="K1263" s="231"/>
      <c r="L1263" s="231"/>
      <c r="M1263" s="231"/>
      <c r="N1263" s="231"/>
      <c r="O1263" s="231"/>
      <c r="P1263" s="231"/>
      <c r="Q1263" s="231"/>
      <c r="R1263" s="231"/>
      <c r="S1263" s="231"/>
      <c r="T1263" s="231"/>
      <c r="U1263" s="231"/>
      <c r="V1263" s="231"/>
      <c r="W1263" s="231"/>
      <c r="X1263" s="231" t="s">
        <v>60</v>
      </c>
      <c r="Y1263" s="225">
        <v>1</v>
      </c>
      <c r="Z1263" s="225">
        <v>20</v>
      </c>
      <c r="AA1263" s="225">
        <f t="shared" si="20"/>
        <v>20</v>
      </c>
      <c r="AB1263" s="231" t="s">
        <v>20</v>
      </c>
      <c r="AC1263" s="231" t="s">
        <v>5512</v>
      </c>
    </row>
    <row r="1264" spans="1:29" ht="24" x14ac:dyDescent="0.25">
      <c r="A1264" s="231">
        <v>1261</v>
      </c>
      <c r="B1264" s="225" t="s">
        <v>6116</v>
      </c>
      <c r="C1264" s="224" t="s">
        <v>6117</v>
      </c>
      <c r="D1264" s="273"/>
      <c r="E1264" s="231"/>
      <c r="F1264" s="231"/>
      <c r="G1264" s="231"/>
      <c r="H1264" s="231"/>
      <c r="I1264" s="231"/>
      <c r="J1264" s="231"/>
      <c r="K1264" s="231"/>
      <c r="L1264" s="231"/>
      <c r="M1264" s="231"/>
      <c r="N1264" s="231"/>
      <c r="O1264" s="231"/>
      <c r="P1264" s="231"/>
      <c r="Q1264" s="231"/>
      <c r="R1264" s="231"/>
      <c r="S1264" s="231"/>
      <c r="T1264" s="231"/>
      <c r="U1264" s="231"/>
      <c r="V1264" s="231"/>
      <c r="W1264" s="231"/>
      <c r="X1264" s="231" t="s">
        <v>60</v>
      </c>
      <c r="Y1264" s="225">
        <v>1</v>
      </c>
      <c r="Z1264" s="225">
        <v>15</v>
      </c>
      <c r="AA1264" s="225">
        <f t="shared" si="20"/>
        <v>15</v>
      </c>
      <c r="AB1264" s="231" t="s">
        <v>20</v>
      </c>
      <c r="AC1264" s="231" t="s">
        <v>5512</v>
      </c>
    </row>
    <row r="1265" spans="1:29" ht="36" x14ac:dyDescent="0.25">
      <c r="A1265" s="231">
        <v>1262</v>
      </c>
      <c r="B1265" s="225" t="s">
        <v>6118</v>
      </c>
      <c r="C1265" s="224" t="s">
        <v>6119</v>
      </c>
      <c r="D1265" s="273"/>
      <c r="E1265" s="231"/>
      <c r="F1265" s="231"/>
      <c r="G1265" s="231"/>
      <c r="H1265" s="231"/>
      <c r="I1265" s="231"/>
      <c r="J1265" s="231"/>
      <c r="K1265" s="231"/>
      <c r="L1265" s="231"/>
      <c r="M1265" s="231"/>
      <c r="N1265" s="231"/>
      <c r="O1265" s="231"/>
      <c r="P1265" s="231"/>
      <c r="Q1265" s="231"/>
      <c r="R1265" s="231"/>
      <c r="S1265" s="231"/>
      <c r="T1265" s="231"/>
      <c r="U1265" s="231"/>
      <c r="V1265" s="231"/>
      <c r="W1265" s="231"/>
      <c r="X1265" s="231" t="s">
        <v>60</v>
      </c>
      <c r="Y1265" s="225">
        <v>1</v>
      </c>
      <c r="Z1265" s="225">
        <v>15</v>
      </c>
      <c r="AA1265" s="225">
        <f t="shared" si="20"/>
        <v>15</v>
      </c>
      <c r="AB1265" s="231" t="s">
        <v>20</v>
      </c>
      <c r="AC1265" s="231" t="s">
        <v>5512</v>
      </c>
    </row>
    <row r="1266" spans="1:29" ht="36" x14ac:dyDescent="0.25">
      <c r="A1266" s="231">
        <v>1263</v>
      </c>
      <c r="B1266" s="225" t="s">
        <v>6120</v>
      </c>
      <c r="C1266" s="224" t="s">
        <v>6121</v>
      </c>
      <c r="D1266" s="273"/>
      <c r="E1266" s="231"/>
      <c r="F1266" s="231"/>
      <c r="G1266" s="231"/>
      <c r="H1266" s="231"/>
      <c r="I1266" s="231"/>
      <c r="J1266" s="231"/>
      <c r="K1266" s="231"/>
      <c r="L1266" s="231"/>
      <c r="M1266" s="231"/>
      <c r="N1266" s="231"/>
      <c r="O1266" s="231"/>
      <c r="P1266" s="231"/>
      <c r="Q1266" s="231"/>
      <c r="R1266" s="231"/>
      <c r="S1266" s="231"/>
      <c r="T1266" s="231"/>
      <c r="U1266" s="231"/>
      <c r="V1266" s="231"/>
      <c r="W1266" s="231"/>
      <c r="X1266" s="231" t="s">
        <v>60</v>
      </c>
      <c r="Y1266" s="225">
        <v>1</v>
      </c>
      <c r="Z1266" s="225">
        <v>15</v>
      </c>
      <c r="AA1266" s="225">
        <f t="shared" si="20"/>
        <v>15</v>
      </c>
      <c r="AB1266" s="231" t="s">
        <v>20</v>
      </c>
      <c r="AC1266" s="231" t="s">
        <v>5512</v>
      </c>
    </row>
    <row r="1267" spans="1:29" ht="48" x14ac:dyDescent="0.25">
      <c r="A1267" s="231">
        <v>1264</v>
      </c>
      <c r="B1267" s="225" t="s">
        <v>6122</v>
      </c>
      <c r="C1267" s="224" t="s">
        <v>6123</v>
      </c>
      <c r="D1267" s="273"/>
      <c r="E1267" s="231"/>
      <c r="F1267" s="231"/>
      <c r="G1267" s="231"/>
      <c r="H1267" s="231"/>
      <c r="I1267" s="231"/>
      <c r="J1267" s="231"/>
      <c r="K1267" s="231"/>
      <c r="L1267" s="231"/>
      <c r="M1267" s="231"/>
      <c r="N1267" s="231"/>
      <c r="O1267" s="231"/>
      <c r="P1267" s="231"/>
      <c r="Q1267" s="231"/>
      <c r="R1267" s="231"/>
      <c r="S1267" s="231"/>
      <c r="T1267" s="231"/>
      <c r="U1267" s="231"/>
      <c r="V1267" s="231"/>
      <c r="W1267" s="231"/>
      <c r="X1267" s="231" t="s">
        <v>60</v>
      </c>
      <c r="Y1267" s="225">
        <v>1</v>
      </c>
      <c r="Z1267" s="225">
        <v>15</v>
      </c>
      <c r="AA1267" s="225">
        <f t="shared" si="20"/>
        <v>15</v>
      </c>
      <c r="AB1267" s="231" t="s">
        <v>20</v>
      </c>
      <c r="AC1267" s="231" t="s">
        <v>5512</v>
      </c>
    </row>
    <row r="1268" spans="1:29" ht="36" x14ac:dyDescent="0.25">
      <c r="A1268" s="231">
        <v>1265</v>
      </c>
      <c r="B1268" s="225" t="s">
        <v>6124</v>
      </c>
      <c r="C1268" s="224" t="s">
        <v>6125</v>
      </c>
      <c r="D1268" s="273"/>
      <c r="E1268" s="231"/>
      <c r="F1268" s="231"/>
      <c r="G1268" s="231"/>
      <c r="H1268" s="231"/>
      <c r="I1268" s="231"/>
      <c r="J1268" s="231"/>
      <c r="K1268" s="231"/>
      <c r="L1268" s="231"/>
      <c r="M1268" s="231"/>
      <c r="N1268" s="231"/>
      <c r="O1268" s="231"/>
      <c r="P1268" s="231"/>
      <c r="Q1268" s="231"/>
      <c r="R1268" s="231"/>
      <c r="S1268" s="231"/>
      <c r="T1268" s="231"/>
      <c r="U1268" s="231"/>
      <c r="V1268" s="231"/>
      <c r="W1268" s="231"/>
      <c r="X1268" s="231" t="s">
        <v>60</v>
      </c>
      <c r="Y1268" s="225">
        <v>1</v>
      </c>
      <c r="Z1268" s="225">
        <v>15</v>
      </c>
      <c r="AA1268" s="225">
        <f t="shared" si="20"/>
        <v>15</v>
      </c>
      <c r="AB1268" s="231" t="s">
        <v>20</v>
      </c>
      <c r="AC1268" s="231" t="s">
        <v>5512</v>
      </c>
    </row>
    <row r="1269" spans="1:29" ht="36" x14ac:dyDescent="0.25">
      <c r="A1269" s="231">
        <v>1266</v>
      </c>
      <c r="B1269" s="225" t="s">
        <v>6126</v>
      </c>
      <c r="C1269" s="224" t="s">
        <v>6127</v>
      </c>
      <c r="D1269" s="273"/>
      <c r="E1269" s="231"/>
      <c r="F1269" s="231"/>
      <c r="G1269" s="231"/>
      <c r="H1269" s="231"/>
      <c r="I1269" s="231"/>
      <c r="J1269" s="231"/>
      <c r="K1269" s="231"/>
      <c r="L1269" s="231"/>
      <c r="M1269" s="231"/>
      <c r="N1269" s="231"/>
      <c r="O1269" s="231"/>
      <c r="P1269" s="231"/>
      <c r="Q1269" s="231"/>
      <c r="R1269" s="231"/>
      <c r="S1269" s="231"/>
      <c r="T1269" s="231"/>
      <c r="U1269" s="231"/>
      <c r="V1269" s="231"/>
      <c r="W1269" s="231"/>
      <c r="X1269" s="231" t="s">
        <v>60</v>
      </c>
      <c r="Y1269" s="225">
        <v>1</v>
      </c>
      <c r="Z1269" s="225">
        <v>15</v>
      </c>
      <c r="AA1269" s="225">
        <f t="shared" si="20"/>
        <v>15</v>
      </c>
      <c r="AB1269" s="231" t="s">
        <v>20</v>
      </c>
      <c r="AC1269" s="231" t="s">
        <v>5512</v>
      </c>
    </row>
    <row r="1270" spans="1:29" ht="48" x14ac:dyDescent="0.25">
      <c r="A1270" s="231">
        <v>1267</v>
      </c>
      <c r="B1270" s="225" t="s">
        <v>6128</v>
      </c>
      <c r="C1270" s="224" t="s">
        <v>6129</v>
      </c>
      <c r="D1270" s="273"/>
      <c r="E1270" s="231"/>
      <c r="F1270" s="231"/>
      <c r="G1270" s="231"/>
      <c r="H1270" s="231"/>
      <c r="I1270" s="231"/>
      <c r="J1270" s="231"/>
      <c r="K1270" s="231"/>
      <c r="L1270" s="231"/>
      <c r="M1270" s="231"/>
      <c r="N1270" s="231"/>
      <c r="O1270" s="231"/>
      <c r="P1270" s="231"/>
      <c r="Q1270" s="231"/>
      <c r="R1270" s="231"/>
      <c r="S1270" s="231"/>
      <c r="T1270" s="231"/>
      <c r="U1270" s="231"/>
      <c r="V1270" s="231"/>
      <c r="W1270" s="231"/>
      <c r="X1270" s="231" t="s">
        <v>60</v>
      </c>
      <c r="Y1270" s="225">
        <v>1</v>
      </c>
      <c r="Z1270" s="225">
        <v>25</v>
      </c>
      <c r="AA1270" s="225">
        <f t="shared" si="20"/>
        <v>25</v>
      </c>
      <c r="AB1270" s="231" t="s">
        <v>20</v>
      </c>
      <c r="AC1270" s="231" t="s">
        <v>5512</v>
      </c>
    </row>
    <row r="1271" spans="1:29" ht="48" x14ac:dyDescent="0.25">
      <c r="A1271" s="231">
        <v>1268</v>
      </c>
      <c r="B1271" s="225" t="s">
        <v>6130</v>
      </c>
      <c r="C1271" s="224" t="s">
        <v>6131</v>
      </c>
      <c r="D1271" s="273"/>
      <c r="E1271" s="231"/>
      <c r="F1271" s="231"/>
      <c r="G1271" s="231"/>
      <c r="H1271" s="231"/>
      <c r="I1271" s="231"/>
      <c r="J1271" s="231"/>
      <c r="K1271" s="231"/>
      <c r="L1271" s="231"/>
      <c r="M1271" s="231"/>
      <c r="N1271" s="231"/>
      <c r="O1271" s="231"/>
      <c r="P1271" s="231"/>
      <c r="Q1271" s="231"/>
      <c r="R1271" s="231"/>
      <c r="S1271" s="231"/>
      <c r="T1271" s="231"/>
      <c r="U1271" s="231"/>
      <c r="V1271" s="231"/>
      <c r="W1271" s="231"/>
      <c r="X1271" s="231" t="s">
        <v>60</v>
      </c>
      <c r="Y1271" s="225">
        <v>1</v>
      </c>
      <c r="Z1271" s="225">
        <v>25</v>
      </c>
      <c r="AA1271" s="225">
        <f t="shared" si="20"/>
        <v>25</v>
      </c>
      <c r="AB1271" s="231" t="s">
        <v>20</v>
      </c>
      <c r="AC1271" s="231" t="s">
        <v>5512</v>
      </c>
    </row>
    <row r="1272" spans="1:29" ht="24" x14ac:dyDescent="0.25">
      <c r="A1272" s="231">
        <v>1269</v>
      </c>
      <c r="B1272" s="225" t="s">
        <v>6132</v>
      </c>
      <c r="C1272" s="224" t="s">
        <v>6133</v>
      </c>
      <c r="D1272" s="273"/>
      <c r="E1272" s="231"/>
      <c r="F1272" s="231"/>
      <c r="G1272" s="231"/>
      <c r="H1272" s="231"/>
      <c r="I1272" s="231"/>
      <c r="J1272" s="231"/>
      <c r="K1272" s="231"/>
      <c r="L1272" s="231"/>
      <c r="M1272" s="231"/>
      <c r="N1272" s="231"/>
      <c r="O1272" s="231"/>
      <c r="P1272" s="231"/>
      <c r="Q1272" s="231"/>
      <c r="R1272" s="231"/>
      <c r="S1272" s="231"/>
      <c r="T1272" s="231"/>
      <c r="U1272" s="231"/>
      <c r="V1272" s="231"/>
      <c r="W1272" s="231"/>
      <c r="X1272" s="231" t="s">
        <v>60</v>
      </c>
      <c r="Y1272" s="225">
        <v>1</v>
      </c>
      <c r="Z1272" s="225">
        <v>20</v>
      </c>
      <c r="AA1272" s="225">
        <f t="shared" si="20"/>
        <v>20</v>
      </c>
      <c r="AB1272" s="231" t="s">
        <v>20</v>
      </c>
      <c r="AC1272" s="231" t="s">
        <v>5512</v>
      </c>
    </row>
    <row r="1273" spans="1:29" ht="36" x14ac:dyDescent="0.25">
      <c r="A1273" s="231">
        <v>1270</v>
      </c>
      <c r="B1273" s="225" t="s">
        <v>6134</v>
      </c>
      <c r="C1273" s="224" t="s">
        <v>6135</v>
      </c>
      <c r="D1273" s="273"/>
      <c r="E1273" s="231"/>
      <c r="F1273" s="231"/>
      <c r="G1273" s="231"/>
      <c r="H1273" s="231"/>
      <c r="I1273" s="231"/>
      <c r="J1273" s="231"/>
      <c r="K1273" s="231"/>
      <c r="L1273" s="231"/>
      <c r="M1273" s="231"/>
      <c r="N1273" s="231"/>
      <c r="O1273" s="231"/>
      <c r="P1273" s="231"/>
      <c r="Q1273" s="231"/>
      <c r="R1273" s="231"/>
      <c r="S1273" s="231"/>
      <c r="T1273" s="231"/>
      <c r="U1273" s="231"/>
      <c r="V1273" s="231"/>
      <c r="W1273" s="231"/>
      <c r="X1273" s="231" t="s">
        <v>60</v>
      </c>
      <c r="Y1273" s="225">
        <v>1</v>
      </c>
      <c r="Z1273" s="225">
        <v>15</v>
      </c>
      <c r="AA1273" s="225">
        <f t="shared" si="20"/>
        <v>15</v>
      </c>
      <c r="AB1273" s="231" t="s">
        <v>20</v>
      </c>
      <c r="AC1273" s="231" t="s">
        <v>5512</v>
      </c>
    </row>
    <row r="1274" spans="1:29" ht="24" x14ac:dyDescent="0.25">
      <c r="A1274" s="231">
        <v>1271</v>
      </c>
      <c r="B1274" s="225" t="s">
        <v>6136</v>
      </c>
      <c r="C1274" s="224" t="s">
        <v>6137</v>
      </c>
      <c r="D1274" s="273"/>
      <c r="E1274" s="231"/>
      <c r="F1274" s="231"/>
      <c r="G1274" s="231"/>
      <c r="H1274" s="231"/>
      <c r="I1274" s="231"/>
      <c r="J1274" s="231"/>
      <c r="K1274" s="231"/>
      <c r="L1274" s="231"/>
      <c r="M1274" s="231"/>
      <c r="N1274" s="231"/>
      <c r="O1274" s="231"/>
      <c r="P1274" s="231"/>
      <c r="Q1274" s="231"/>
      <c r="R1274" s="231"/>
      <c r="S1274" s="231"/>
      <c r="T1274" s="231"/>
      <c r="U1274" s="231"/>
      <c r="V1274" s="231"/>
      <c r="W1274" s="231"/>
      <c r="X1274" s="231" t="s">
        <v>60</v>
      </c>
      <c r="Y1274" s="225">
        <v>1</v>
      </c>
      <c r="Z1274" s="225">
        <v>20</v>
      </c>
      <c r="AA1274" s="225">
        <f t="shared" si="20"/>
        <v>20</v>
      </c>
      <c r="AB1274" s="231" t="s">
        <v>20</v>
      </c>
      <c r="AC1274" s="231" t="s">
        <v>5512</v>
      </c>
    </row>
    <row r="1275" spans="1:29" ht="48" x14ac:dyDescent="0.25">
      <c r="A1275" s="231">
        <v>1272</v>
      </c>
      <c r="B1275" s="225" t="s">
        <v>6138</v>
      </c>
      <c r="C1275" s="224" t="s">
        <v>6139</v>
      </c>
      <c r="D1275" s="273"/>
      <c r="E1275" s="231"/>
      <c r="F1275" s="231"/>
      <c r="G1275" s="231"/>
      <c r="H1275" s="231"/>
      <c r="I1275" s="231"/>
      <c r="J1275" s="231"/>
      <c r="K1275" s="231"/>
      <c r="L1275" s="231"/>
      <c r="M1275" s="231"/>
      <c r="N1275" s="231"/>
      <c r="O1275" s="231"/>
      <c r="P1275" s="231"/>
      <c r="Q1275" s="231"/>
      <c r="R1275" s="231"/>
      <c r="S1275" s="231"/>
      <c r="T1275" s="231"/>
      <c r="U1275" s="231"/>
      <c r="V1275" s="231"/>
      <c r="W1275" s="231"/>
      <c r="X1275" s="231" t="s">
        <v>60</v>
      </c>
      <c r="Y1275" s="225">
        <v>1</v>
      </c>
      <c r="Z1275" s="225">
        <v>25</v>
      </c>
      <c r="AA1275" s="225">
        <f t="shared" si="20"/>
        <v>25</v>
      </c>
      <c r="AB1275" s="231" t="s">
        <v>20</v>
      </c>
      <c r="AC1275" s="231" t="s">
        <v>5512</v>
      </c>
    </row>
    <row r="1276" spans="1:29" ht="24" x14ac:dyDescent="0.25">
      <c r="A1276" s="231">
        <v>1273</v>
      </c>
      <c r="B1276" s="225" t="s">
        <v>6140</v>
      </c>
      <c r="C1276" s="224" t="s">
        <v>6141</v>
      </c>
      <c r="D1276" s="273"/>
      <c r="E1276" s="231"/>
      <c r="F1276" s="231"/>
      <c r="G1276" s="231"/>
      <c r="H1276" s="231"/>
      <c r="I1276" s="231"/>
      <c r="J1276" s="231"/>
      <c r="K1276" s="231"/>
      <c r="L1276" s="231"/>
      <c r="M1276" s="231"/>
      <c r="N1276" s="231"/>
      <c r="O1276" s="231"/>
      <c r="P1276" s="231"/>
      <c r="Q1276" s="231"/>
      <c r="R1276" s="231"/>
      <c r="S1276" s="231"/>
      <c r="T1276" s="231"/>
      <c r="U1276" s="231"/>
      <c r="V1276" s="231"/>
      <c r="W1276" s="231"/>
      <c r="X1276" s="231" t="s">
        <v>60</v>
      </c>
      <c r="Y1276" s="225">
        <v>1</v>
      </c>
      <c r="Z1276" s="225">
        <v>15</v>
      </c>
      <c r="AA1276" s="225">
        <f t="shared" si="20"/>
        <v>15</v>
      </c>
      <c r="AB1276" s="231" t="s">
        <v>20</v>
      </c>
      <c r="AC1276" s="231" t="s">
        <v>5512</v>
      </c>
    </row>
    <row r="1277" spans="1:29" ht="36" x14ac:dyDescent="0.25">
      <c r="A1277" s="231">
        <v>1274</v>
      </c>
      <c r="B1277" s="225" t="s">
        <v>6142</v>
      </c>
      <c r="C1277" s="224" t="s">
        <v>6143</v>
      </c>
      <c r="D1277" s="273"/>
      <c r="E1277" s="231"/>
      <c r="F1277" s="231"/>
      <c r="G1277" s="231"/>
      <c r="H1277" s="231"/>
      <c r="I1277" s="231"/>
      <c r="J1277" s="231"/>
      <c r="K1277" s="231"/>
      <c r="L1277" s="231"/>
      <c r="M1277" s="231"/>
      <c r="N1277" s="231"/>
      <c r="O1277" s="231"/>
      <c r="P1277" s="231"/>
      <c r="Q1277" s="231"/>
      <c r="R1277" s="231"/>
      <c r="S1277" s="231"/>
      <c r="T1277" s="231"/>
      <c r="U1277" s="231"/>
      <c r="V1277" s="231"/>
      <c r="W1277" s="231"/>
      <c r="X1277" s="231" t="s">
        <v>60</v>
      </c>
      <c r="Y1277" s="225">
        <v>1</v>
      </c>
      <c r="Z1277" s="225">
        <v>20</v>
      </c>
      <c r="AA1277" s="225">
        <f t="shared" si="20"/>
        <v>20</v>
      </c>
      <c r="AB1277" s="231" t="s">
        <v>20</v>
      </c>
      <c r="AC1277" s="231" t="s">
        <v>5512</v>
      </c>
    </row>
    <row r="1278" spans="1:29" ht="36" x14ac:dyDescent="0.25">
      <c r="A1278" s="231">
        <v>1275</v>
      </c>
      <c r="B1278" s="225" t="s">
        <v>6144</v>
      </c>
      <c r="C1278" s="224" t="s">
        <v>6145</v>
      </c>
      <c r="D1278" s="273"/>
      <c r="E1278" s="231"/>
      <c r="F1278" s="231"/>
      <c r="G1278" s="231"/>
      <c r="H1278" s="231"/>
      <c r="I1278" s="231"/>
      <c r="J1278" s="231"/>
      <c r="K1278" s="231"/>
      <c r="L1278" s="231"/>
      <c r="M1278" s="231"/>
      <c r="N1278" s="231"/>
      <c r="O1278" s="231"/>
      <c r="P1278" s="231"/>
      <c r="Q1278" s="231"/>
      <c r="R1278" s="231"/>
      <c r="S1278" s="231"/>
      <c r="T1278" s="231"/>
      <c r="U1278" s="231"/>
      <c r="V1278" s="231"/>
      <c r="W1278" s="231"/>
      <c r="X1278" s="231" t="s">
        <v>60</v>
      </c>
      <c r="Y1278" s="225">
        <v>1</v>
      </c>
      <c r="Z1278" s="225">
        <v>15</v>
      </c>
      <c r="AA1278" s="225">
        <f t="shared" si="20"/>
        <v>15</v>
      </c>
      <c r="AB1278" s="231" t="s">
        <v>20</v>
      </c>
      <c r="AC1278" s="231" t="s">
        <v>5512</v>
      </c>
    </row>
    <row r="1279" spans="1:29" ht="36" x14ac:dyDescent="0.25">
      <c r="A1279" s="231">
        <v>1276</v>
      </c>
      <c r="B1279" s="225" t="s">
        <v>6146</v>
      </c>
      <c r="C1279" s="224" t="s">
        <v>6147</v>
      </c>
      <c r="D1279" s="273"/>
      <c r="E1279" s="231"/>
      <c r="F1279" s="231"/>
      <c r="G1279" s="231"/>
      <c r="H1279" s="231"/>
      <c r="I1279" s="231"/>
      <c r="J1279" s="231"/>
      <c r="K1279" s="231"/>
      <c r="L1279" s="231"/>
      <c r="M1279" s="231"/>
      <c r="N1279" s="231"/>
      <c r="O1279" s="231"/>
      <c r="P1279" s="231"/>
      <c r="Q1279" s="231"/>
      <c r="R1279" s="231"/>
      <c r="S1279" s="231"/>
      <c r="T1279" s="231"/>
      <c r="U1279" s="231"/>
      <c r="V1279" s="231"/>
      <c r="W1279" s="231"/>
      <c r="X1279" s="231" t="s">
        <v>60</v>
      </c>
      <c r="Y1279" s="225">
        <v>1</v>
      </c>
      <c r="Z1279" s="225">
        <v>15</v>
      </c>
      <c r="AA1279" s="225">
        <f t="shared" si="20"/>
        <v>15</v>
      </c>
      <c r="AB1279" s="231" t="s">
        <v>20</v>
      </c>
      <c r="AC1279" s="231" t="s">
        <v>5512</v>
      </c>
    </row>
    <row r="1280" spans="1:29" ht="24" x14ac:dyDescent="0.25">
      <c r="A1280" s="231">
        <v>1277</v>
      </c>
      <c r="B1280" s="225" t="s">
        <v>6148</v>
      </c>
      <c r="C1280" s="224" t="s">
        <v>6149</v>
      </c>
      <c r="D1280" s="273"/>
      <c r="E1280" s="231"/>
      <c r="F1280" s="231"/>
      <c r="G1280" s="231"/>
      <c r="H1280" s="231"/>
      <c r="I1280" s="231"/>
      <c r="J1280" s="231"/>
      <c r="K1280" s="231"/>
      <c r="L1280" s="231"/>
      <c r="M1280" s="231"/>
      <c r="N1280" s="231"/>
      <c r="O1280" s="231"/>
      <c r="P1280" s="231"/>
      <c r="Q1280" s="231"/>
      <c r="R1280" s="231"/>
      <c r="S1280" s="231"/>
      <c r="T1280" s="231"/>
      <c r="U1280" s="231"/>
      <c r="V1280" s="231"/>
      <c r="W1280" s="231"/>
      <c r="X1280" s="231" t="s">
        <v>60</v>
      </c>
      <c r="Y1280" s="225">
        <v>1</v>
      </c>
      <c r="Z1280" s="225">
        <v>15</v>
      </c>
      <c r="AA1280" s="225">
        <f t="shared" si="20"/>
        <v>15</v>
      </c>
      <c r="AB1280" s="231" t="s">
        <v>20</v>
      </c>
      <c r="AC1280" s="231" t="s">
        <v>5512</v>
      </c>
    </row>
    <row r="1281" spans="1:29" ht="24" x14ac:dyDescent="0.25">
      <c r="A1281" s="231">
        <v>1278</v>
      </c>
      <c r="B1281" s="225" t="s">
        <v>6150</v>
      </c>
      <c r="C1281" s="224" t="s">
        <v>6151</v>
      </c>
      <c r="D1281" s="273"/>
      <c r="E1281" s="231"/>
      <c r="F1281" s="231"/>
      <c r="G1281" s="231"/>
      <c r="H1281" s="231"/>
      <c r="I1281" s="231"/>
      <c r="J1281" s="231"/>
      <c r="K1281" s="231"/>
      <c r="L1281" s="231"/>
      <c r="M1281" s="231"/>
      <c r="N1281" s="231"/>
      <c r="O1281" s="231"/>
      <c r="P1281" s="231"/>
      <c r="Q1281" s="231"/>
      <c r="R1281" s="231"/>
      <c r="S1281" s="231"/>
      <c r="T1281" s="231"/>
      <c r="U1281" s="231"/>
      <c r="V1281" s="231"/>
      <c r="W1281" s="231"/>
      <c r="X1281" s="231" t="s">
        <v>60</v>
      </c>
      <c r="Y1281" s="225">
        <v>1</v>
      </c>
      <c r="Z1281" s="225">
        <v>15</v>
      </c>
      <c r="AA1281" s="225">
        <f t="shared" si="20"/>
        <v>15</v>
      </c>
      <c r="AB1281" s="231" t="s">
        <v>20</v>
      </c>
      <c r="AC1281" s="231" t="s">
        <v>5512</v>
      </c>
    </row>
    <row r="1282" spans="1:29" ht="36" x14ac:dyDescent="0.25">
      <c r="A1282" s="231">
        <v>1279</v>
      </c>
      <c r="B1282" s="225" t="s">
        <v>6152</v>
      </c>
      <c r="C1282" s="224" t="s">
        <v>6153</v>
      </c>
      <c r="D1282" s="273"/>
      <c r="E1282" s="231"/>
      <c r="F1282" s="231"/>
      <c r="G1282" s="231"/>
      <c r="H1282" s="231"/>
      <c r="I1282" s="231"/>
      <c r="J1282" s="231"/>
      <c r="K1282" s="231"/>
      <c r="L1282" s="231"/>
      <c r="M1282" s="231"/>
      <c r="N1282" s="231"/>
      <c r="O1282" s="231"/>
      <c r="P1282" s="231"/>
      <c r="Q1282" s="231"/>
      <c r="R1282" s="231"/>
      <c r="S1282" s="231"/>
      <c r="T1282" s="231"/>
      <c r="U1282" s="231"/>
      <c r="V1282" s="231"/>
      <c r="W1282" s="231"/>
      <c r="X1282" s="231" t="s">
        <v>60</v>
      </c>
      <c r="Y1282" s="225">
        <v>1</v>
      </c>
      <c r="Z1282" s="225">
        <v>15</v>
      </c>
      <c r="AA1282" s="225">
        <f t="shared" si="20"/>
        <v>15</v>
      </c>
      <c r="AB1282" s="231" t="s">
        <v>20</v>
      </c>
      <c r="AC1282" s="231" t="s">
        <v>5512</v>
      </c>
    </row>
    <row r="1283" spans="1:29" ht="60" x14ac:dyDescent="0.25">
      <c r="A1283" s="231">
        <v>1280</v>
      </c>
      <c r="B1283" s="225" t="s">
        <v>6154</v>
      </c>
      <c r="C1283" s="224" t="s">
        <v>6155</v>
      </c>
      <c r="D1283" s="273"/>
      <c r="E1283" s="231"/>
      <c r="F1283" s="231"/>
      <c r="G1283" s="231"/>
      <c r="H1283" s="231"/>
      <c r="I1283" s="231"/>
      <c r="J1283" s="231"/>
      <c r="K1283" s="231"/>
      <c r="L1283" s="231"/>
      <c r="M1283" s="231"/>
      <c r="N1283" s="231"/>
      <c r="O1283" s="231"/>
      <c r="P1283" s="231"/>
      <c r="Q1283" s="231"/>
      <c r="R1283" s="231"/>
      <c r="S1283" s="231"/>
      <c r="T1283" s="231"/>
      <c r="U1283" s="231"/>
      <c r="V1283" s="231"/>
      <c r="W1283" s="231"/>
      <c r="X1283" s="231" t="s">
        <v>60</v>
      </c>
      <c r="Y1283" s="225">
        <v>1</v>
      </c>
      <c r="Z1283" s="225">
        <v>15</v>
      </c>
      <c r="AA1283" s="225">
        <f t="shared" si="20"/>
        <v>15</v>
      </c>
      <c r="AB1283" s="231" t="s">
        <v>20</v>
      </c>
      <c r="AC1283" s="231" t="s">
        <v>5512</v>
      </c>
    </row>
    <row r="1284" spans="1:29" ht="24" x14ac:dyDescent="0.25">
      <c r="A1284" s="231">
        <v>1281</v>
      </c>
      <c r="B1284" s="225" t="s">
        <v>6156</v>
      </c>
      <c r="C1284" s="224" t="s">
        <v>6157</v>
      </c>
      <c r="D1284" s="273"/>
      <c r="E1284" s="231"/>
      <c r="F1284" s="231"/>
      <c r="G1284" s="231"/>
      <c r="H1284" s="231"/>
      <c r="I1284" s="231"/>
      <c r="J1284" s="231"/>
      <c r="K1284" s="231"/>
      <c r="L1284" s="231"/>
      <c r="M1284" s="231"/>
      <c r="N1284" s="231"/>
      <c r="O1284" s="231"/>
      <c r="P1284" s="231"/>
      <c r="Q1284" s="231"/>
      <c r="R1284" s="231"/>
      <c r="S1284" s="231"/>
      <c r="T1284" s="231"/>
      <c r="U1284" s="231"/>
      <c r="V1284" s="231"/>
      <c r="W1284" s="231"/>
      <c r="X1284" s="231" t="s">
        <v>60</v>
      </c>
      <c r="Y1284" s="225">
        <v>1</v>
      </c>
      <c r="Z1284" s="225">
        <v>15</v>
      </c>
      <c r="AA1284" s="225">
        <f t="shared" si="20"/>
        <v>15</v>
      </c>
      <c r="AB1284" s="231" t="s">
        <v>20</v>
      </c>
      <c r="AC1284" s="231" t="s">
        <v>5512</v>
      </c>
    </row>
    <row r="1285" spans="1:29" ht="48" x14ac:dyDescent="0.25">
      <c r="A1285" s="231">
        <v>1282</v>
      </c>
      <c r="B1285" s="225" t="s">
        <v>6158</v>
      </c>
      <c r="C1285" s="224" t="s">
        <v>6159</v>
      </c>
      <c r="D1285" s="273"/>
      <c r="E1285" s="231"/>
      <c r="F1285" s="231"/>
      <c r="G1285" s="231"/>
      <c r="H1285" s="231"/>
      <c r="I1285" s="231"/>
      <c r="J1285" s="231"/>
      <c r="K1285" s="231"/>
      <c r="L1285" s="231"/>
      <c r="M1285" s="231"/>
      <c r="N1285" s="231"/>
      <c r="O1285" s="231"/>
      <c r="P1285" s="231"/>
      <c r="Q1285" s="231"/>
      <c r="R1285" s="231"/>
      <c r="S1285" s="231"/>
      <c r="T1285" s="231"/>
      <c r="U1285" s="231"/>
      <c r="V1285" s="231"/>
      <c r="W1285" s="231"/>
      <c r="X1285" s="231" t="s">
        <v>60</v>
      </c>
      <c r="Y1285" s="225">
        <v>1</v>
      </c>
      <c r="Z1285" s="225">
        <v>25</v>
      </c>
      <c r="AA1285" s="225">
        <f t="shared" si="20"/>
        <v>25</v>
      </c>
      <c r="AB1285" s="231" t="s">
        <v>20</v>
      </c>
      <c r="AC1285" s="231" t="s">
        <v>5512</v>
      </c>
    </row>
    <row r="1286" spans="1:29" ht="36" x14ac:dyDescent="0.25">
      <c r="A1286" s="231">
        <v>1283</v>
      </c>
      <c r="B1286" s="225" t="s">
        <v>6160</v>
      </c>
      <c r="C1286" s="224" t="s">
        <v>6161</v>
      </c>
      <c r="D1286" s="273"/>
      <c r="E1286" s="231"/>
      <c r="F1286" s="231"/>
      <c r="G1286" s="231"/>
      <c r="H1286" s="231"/>
      <c r="I1286" s="231"/>
      <c r="J1286" s="231"/>
      <c r="K1286" s="231"/>
      <c r="L1286" s="231"/>
      <c r="M1286" s="231"/>
      <c r="N1286" s="231"/>
      <c r="O1286" s="231"/>
      <c r="P1286" s="231"/>
      <c r="Q1286" s="231"/>
      <c r="R1286" s="231"/>
      <c r="S1286" s="231"/>
      <c r="T1286" s="231"/>
      <c r="U1286" s="231"/>
      <c r="V1286" s="231"/>
      <c r="W1286" s="231"/>
      <c r="X1286" s="231" t="s">
        <v>60</v>
      </c>
      <c r="Y1286" s="225">
        <v>1</v>
      </c>
      <c r="Z1286" s="225">
        <v>25</v>
      </c>
      <c r="AA1286" s="225">
        <f t="shared" si="20"/>
        <v>25</v>
      </c>
      <c r="AB1286" s="231" t="s">
        <v>20</v>
      </c>
      <c r="AC1286" s="231" t="s">
        <v>5512</v>
      </c>
    </row>
    <row r="1287" spans="1:29" ht="36" x14ac:dyDescent="0.25">
      <c r="A1287" s="231">
        <v>1284</v>
      </c>
      <c r="B1287" s="225" t="s">
        <v>6162</v>
      </c>
      <c r="C1287" s="224" t="s">
        <v>6163</v>
      </c>
      <c r="D1287" s="273"/>
      <c r="E1287" s="231"/>
      <c r="F1287" s="231"/>
      <c r="G1287" s="231"/>
      <c r="H1287" s="231"/>
      <c r="I1287" s="231"/>
      <c r="J1287" s="231"/>
      <c r="K1287" s="231"/>
      <c r="L1287" s="231"/>
      <c r="M1287" s="231"/>
      <c r="N1287" s="231"/>
      <c r="O1287" s="231"/>
      <c r="P1287" s="231"/>
      <c r="Q1287" s="231"/>
      <c r="R1287" s="231"/>
      <c r="S1287" s="231"/>
      <c r="T1287" s="231"/>
      <c r="U1287" s="231"/>
      <c r="V1287" s="231"/>
      <c r="W1287" s="231"/>
      <c r="X1287" s="231" t="s">
        <v>60</v>
      </c>
      <c r="Y1287" s="225">
        <v>1</v>
      </c>
      <c r="Z1287" s="225">
        <v>25</v>
      </c>
      <c r="AA1287" s="225">
        <f t="shared" si="20"/>
        <v>25</v>
      </c>
      <c r="AB1287" s="231" t="s">
        <v>20</v>
      </c>
      <c r="AC1287" s="231" t="s">
        <v>5512</v>
      </c>
    </row>
    <row r="1288" spans="1:29" ht="36" x14ac:dyDescent="0.25">
      <c r="A1288" s="231">
        <v>1285</v>
      </c>
      <c r="B1288" s="225" t="s">
        <v>6164</v>
      </c>
      <c r="C1288" s="224" t="s">
        <v>6165</v>
      </c>
      <c r="D1288" s="273"/>
      <c r="E1288" s="231"/>
      <c r="F1288" s="231"/>
      <c r="G1288" s="231"/>
      <c r="H1288" s="231"/>
      <c r="I1288" s="231"/>
      <c r="J1288" s="231"/>
      <c r="K1288" s="231"/>
      <c r="L1288" s="231"/>
      <c r="M1288" s="231"/>
      <c r="N1288" s="231"/>
      <c r="O1288" s="231"/>
      <c r="P1288" s="231"/>
      <c r="Q1288" s="231"/>
      <c r="R1288" s="231"/>
      <c r="S1288" s="231"/>
      <c r="T1288" s="231"/>
      <c r="U1288" s="231"/>
      <c r="V1288" s="231"/>
      <c r="W1288" s="231"/>
      <c r="X1288" s="231" t="s">
        <v>60</v>
      </c>
      <c r="Y1288" s="225">
        <v>1</v>
      </c>
      <c r="Z1288" s="225">
        <v>25</v>
      </c>
      <c r="AA1288" s="225">
        <f t="shared" si="20"/>
        <v>25</v>
      </c>
      <c r="AB1288" s="231" t="s">
        <v>20</v>
      </c>
      <c r="AC1288" s="231" t="s">
        <v>5512</v>
      </c>
    </row>
    <row r="1289" spans="1:29" ht="36" x14ac:dyDescent="0.25">
      <c r="A1289" s="231">
        <v>1286</v>
      </c>
      <c r="B1289" s="225" t="s">
        <v>6166</v>
      </c>
      <c r="C1289" s="224" t="s">
        <v>6167</v>
      </c>
      <c r="D1289" s="273"/>
      <c r="E1289" s="231"/>
      <c r="F1289" s="231"/>
      <c r="G1289" s="231"/>
      <c r="H1289" s="231"/>
      <c r="I1289" s="231"/>
      <c r="J1289" s="231"/>
      <c r="K1289" s="231"/>
      <c r="L1289" s="231"/>
      <c r="M1289" s="231"/>
      <c r="N1289" s="231"/>
      <c r="O1289" s="231"/>
      <c r="P1289" s="231"/>
      <c r="Q1289" s="231"/>
      <c r="R1289" s="231"/>
      <c r="S1289" s="231"/>
      <c r="T1289" s="231"/>
      <c r="U1289" s="231"/>
      <c r="V1289" s="231"/>
      <c r="W1289" s="231"/>
      <c r="X1289" s="231" t="s">
        <v>60</v>
      </c>
      <c r="Y1289" s="225">
        <v>1</v>
      </c>
      <c r="Z1289" s="225">
        <v>15</v>
      </c>
      <c r="AA1289" s="225">
        <f t="shared" si="20"/>
        <v>15</v>
      </c>
      <c r="AB1289" s="231" t="s">
        <v>20</v>
      </c>
      <c r="AC1289" s="231" t="s">
        <v>5512</v>
      </c>
    </row>
    <row r="1290" spans="1:29" ht="36" x14ac:dyDescent="0.25">
      <c r="A1290" s="231">
        <v>1287</v>
      </c>
      <c r="B1290" s="225" t="s">
        <v>6168</v>
      </c>
      <c r="C1290" s="224" t="s">
        <v>6169</v>
      </c>
      <c r="D1290" s="273"/>
      <c r="E1290" s="231"/>
      <c r="F1290" s="231"/>
      <c r="G1290" s="231"/>
      <c r="H1290" s="231"/>
      <c r="I1290" s="231"/>
      <c r="J1290" s="231"/>
      <c r="K1290" s="231"/>
      <c r="L1290" s="231"/>
      <c r="M1290" s="231"/>
      <c r="N1290" s="231"/>
      <c r="O1290" s="231"/>
      <c r="P1290" s="231"/>
      <c r="Q1290" s="231"/>
      <c r="R1290" s="231"/>
      <c r="S1290" s="231"/>
      <c r="T1290" s="231"/>
      <c r="U1290" s="231"/>
      <c r="V1290" s="231"/>
      <c r="W1290" s="231"/>
      <c r="X1290" s="231" t="s">
        <v>60</v>
      </c>
      <c r="Y1290" s="225">
        <v>1</v>
      </c>
      <c r="Z1290" s="225">
        <v>15</v>
      </c>
      <c r="AA1290" s="225">
        <f t="shared" si="20"/>
        <v>15</v>
      </c>
      <c r="AB1290" s="231" t="s">
        <v>20</v>
      </c>
      <c r="AC1290" s="231" t="s">
        <v>5512</v>
      </c>
    </row>
    <row r="1291" spans="1:29" ht="36" x14ac:dyDescent="0.25">
      <c r="A1291" s="231">
        <v>1288</v>
      </c>
      <c r="B1291" s="225" t="s">
        <v>6170</v>
      </c>
      <c r="C1291" s="224" t="s">
        <v>6171</v>
      </c>
      <c r="D1291" s="273"/>
      <c r="E1291" s="231"/>
      <c r="F1291" s="231"/>
      <c r="G1291" s="231"/>
      <c r="H1291" s="231"/>
      <c r="I1291" s="231"/>
      <c r="J1291" s="231"/>
      <c r="K1291" s="231"/>
      <c r="L1291" s="231"/>
      <c r="M1291" s="231"/>
      <c r="N1291" s="231"/>
      <c r="O1291" s="231"/>
      <c r="P1291" s="231"/>
      <c r="Q1291" s="231"/>
      <c r="R1291" s="231"/>
      <c r="S1291" s="231"/>
      <c r="T1291" s="231"/>
      <c r="U1291" s="231"/>
      <c r="V1291" s="231"/>
      <c r="W1291" s="231"/>
      <c r="X1291" s="231" t="s">
        <v>60</v>
      </c>
      <c r="Y1291" s="225">
        <v>1</v>
      </c>
      <c r="Z1291" s="225">
        <v>15</v>
      </c>
      <c r="AA1291" s="225">
        <f t="shared" si="20"/>
        <v>15</v>
      </c>
      <c r="AB1291" s="231" t="s">
        <v>20</v>
      </c>
      <c r="AC1291" s="231" t="s">
        <v>5512</v>
      </c>
    </row>
    <row r="1292" spans="1:29" ht="24" x14ac:dyDescent="0.25">
      <c r="A1292" s="231">
        <v>1289</v>
      </c>
      <c r="B1292" s="225" t="s">
        <v>6172</v>
      </c>
      <c r="C1292" s="224" t="s">
        <v>6173</v>
      </c>
      <c r="D1292" s="273"/>
      <c r="E1292" s="231"/>
      <c r="F1292" s="231"/>
      <c r="G1292" s="231"/>
      <c r="H1292" s="231"/>
      <c r="I1292" s="231"/>
      <c r="J1292" s="231"/>
      <c r="K1292" s="231"/>
      <c r="L1292" s="231"/>
      <c r="M1292" s="231"/>
      <c r="N1292" s="231"/>
      <c r="O1292" s="231"/>
      <c r="P1292" s="231"/>
      <c r="Q1292" s="231"/>
      <c r="R1292" s="231"/>
      <c r="S1292" s="231"/>
      <c r="T1292" s="231"/>
      <c r="U1292" s="231"/>
      <c r="V1292" s="231"/>
      <c r="W1292" s="231"/>
      <c r="X1292" s="231" t="s">
        <v>60</v>
      </c>
      <c r="Y1292" s="225">
        <v>1</v>
      </c>
      <c r="Z1292" s="225">
        <v>15</v>
      </c>
      <c r="AA1292" s="225">
        <f t="shared" ref="AA1292:AA1293" si="21">Z1292*Y1292</f>
        <v>15</v>
      </c>
      <c r="AB1292" s="231" t="s">
        <v>20</v>
      </c>
      <c r="AC1292" s="231" t="s">
        <v>5512</v>
      </c>
    </row>
    <row r="1293" spans="1:29" ht="24.75" thickBot="1" x14ac:dyDescent="0.3">
      <c r="A1293" s="288">
        <v>1290</v>
      </c>
      <c r="B1293" s="289" t="s">
        <v>6174</v>
      </c>
      <c r="C1293" s="290" t="s">
        <v>6175</v>
      </c>
      <c r="D1293" s="291"/>
      <c r="E1293" s="288"/>
      <c r="F1293" s="288"/>
      <c r="G1293" s="288"/>
      <c r="H1293" s="288"/>
      <c r="I1293" s="288"/>
      <c r="J1293" s="288"/>
      <c r="K1293" s="288"/>
      <c r="L1293" s="288"/>
      <c r="M1293" s="288"/>
      <c r="N1293" s="288"/>
      <c r="O1293" s="288"/>
      <c r="P1293" s="288"/>
      <c r="Q1293" s="288"/>
      <c r="R1293" s="288"/>
      <c r="S1293" s="288"/>
      <c r="T1293" s="288"/>
      <c r="U1293" s="288"/>
      <c r="V1293" s="288"/>
      <c r="W1293" s="288"/>
      <c r="X1293" s="288" t="s">
        <v>60</v>
      </c>
      <c r="Y1293" s="292">
        <v>1</v>
      </c>
      <c r="Z1293" s="292">
        <v>20</v>
      </c>
      <c r="AA1293" s="289">
        <f t="shared" si="21"/>
        <v>20</v>
      </c>
      <c r="AB1293" s="288" t="s">
        <v>20</v>
      </c>
      <c r="AC1293" s="288" t="s">
        <v>5512</v>
      </c>
    </row>
    <row r="1294" spans="1:29" ht="16.5" thickBot="1" x14ac:dyDescent="0.3">
      <c r="A1294" s="293"/>
      <c r="B1294" s="294"/>
      <c r="C1294" s="295"/>
      <c r="D1294" s="294">
        <f t="shared" ref="D1294:K1294" si="22">SUM(D4:D1293)</f>
        <v>0</v>
      </c>
      <c r="E1294" s="294">
        <f t="shared" si="22"/>
        <v>0</v>
      </c>
      <c r="F1294" s="294">
        <f t="shared" si="22"/>
        <v>0</v>
      </c>
      <c r="G1294" s="294">
        <f t="shared" si="22"/>
        <v>0</v>
      </c>
      <c r="H1294" s="294">
        <f t="shared" si="22"/>
        <v>0</v>
      </c>
      <c r="I1294" s="294">
        <f t="shared" si="22"/>
        <v>0</v>
      </c>
      <c r="J1294" s="294">
        <f t="shared" si="22"/>
        <v>0</v>
      </c>
      <c r="K1294" s="294">
        <f t="shared" si="22"/>
        <v>350</v>
      </c>
      <c r="L1294" s="294"/>
      <c r="M1294" s="294">
        <f t="shared" ref="M1294:Y1294" si="23">SUM(M4:M1293)</f>
        <v>69556</v>
      </c>
      <c r="N1294" s="294">
        <f t="shared" si="23"/>
        <v>0</v>
      </c>
      <c r="O1294" s="294">
        <f t="shared" si="23"/>
        <v>0</v>
      </c>
      <c r="P1294" s="294">
        <f t="shared" si="23"/>
        <v>59</v>
      </c>
      <c r="Q1294" s="294">
        <f t="shared" si="23"/>
        <v>73</v>
      </c>
      <c r="R1294" s="294">
        <f t="shared" si="23"/>
        <v>0</v>
      </c>
      <c r="S1294" s="294">
        <f t="shared" si="23"/>
        <v>0</v>
      </c>
      <c r="T1294" s="294">
        <f t="shared" si="23"/>
        <v>10</v>
      </c>
      <c r="U1294" s="294">
        <f t="shared" si="23"/>
        <v>0</v>
      </c>
      <c r="V1294" s="294">
        <f t="shared" si="23"/>
        <v>229</v>
      </c>
      <c r="W1294" s="294">
        <f t="shared" si="23"/>
        <v>0</v>
      </c>
      <c r="X1294" s="294">
        <f t="shared" si="23"/>
        <v>0</v>
      </c>
      <c r="Y1294" s="294">
        <f t="shared" si="23"/>
        <v>1087</v>
      </c>
      <c r="Z1294" s="294"/>
      <c r="AA1294" s="294">
        <f>SUM(AA4:AA1293)</f>
        <v>55202.5</v>
      </c>
      <c r="AB1294" s="294">
        <f>SUM(AB4:AB1293)</f>
        <v>0</v>
      </c>
      <c r="AC1294" s="296">
        <f>SUM(AC4:AC1293)</f>
        <v>0</v>
      </c>
    </row>
  </sheetData>
  <autoFilter ref="A3:AC3"/>
  <mergeCells count="14">
    <mergeCell ref="T2:T3"/>
    <mergeCell ref="U2:U3"/>
    <mergeCell ref="V2:W2"/>
    <mergeCell ref="X2:AA2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</mergeCells>
  <pageMargins left="0.7" right="0.7" top="0.75" bottom="0.75" header="0.3" footer="0.3"/>
  <pageSetup paperSize="8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7"/>
  <sheetViews>
    <sheetView workbookViewId="0">
      <pane ySplit="3" topLeftCell="A304" activePane="bottomLeft" state="frozen"/>
      <selection pane="bottomLeft" activeCell="K347" sqref="K347"/>
    </sheetView>
  </sheetViews>
  <sheetFormatPr defaultColWidth="15.140625" defaultRowHeight="15" customHeight="1" x14ac:dyDescent="0.25"/>
  <cols>
    <col min="1" max="1" width="5.85546875" style="1" customWidth="1"/>
    <col min="2" max="2" width="9.140625" style="1" customWidth="1"/>
    <col min="3" max="3" width="25.28515625" style="1" customWidth="1"/>
    <col min="4" max="4" width="9" style="1" customWidth="1"/>
    <col min="5" max="5" width="8.28515625" style="1" customWidth="1"/>
    <col min="6" max="6" width="4.85546875" style="1" customWidth="1"/>
    <col min="7" max="7" width="8.7109375" style="1" customWidth="1"/>
    <col min="8" max="8" width="8" style="1" customWidth="1"/>
    <col min="9" max="9" width="4.85546875" style="1" customWidth="1"/>
    <col min="10" max="11" width="4.28515625" style="1" customWidth="1"/>
    <col min="12" max="12" width="8.7109375" style="1" customWidth="1"/>
    <col min="13" max="13" width="7.42578125" style="1" customWidth="1"/>
    <col min="14" max="14" width="4.28515625" style="1" customWidth="1"/>
    <col min="15" max="15" width="4" style="1" customWidth="1"/>
    <col min="16" max="17" width="3.42578125" style="1" customWidth="1"/>
    <col min="18" max="18" width="3.7109375" style="1" customWidth="1"/>
    <col min="19" max="19" width="3.28515625" style="1" customWidth="1"/>
    <col min="20" max="20" width="3.42578125" style="1" customWidth="1"/>
    <col min="21" max="21" width="5.140625" style="1" customWidth="1"/>
    <col min="22" max="22" width="4.85546875" style="1" customWidth="1"/>
    <col min="23" max="23" width="5.5703125" style="1" customWidth="1"/>
    <col min="24" max="24" width="6.7109375" style="1" customWidth="1"/>
    <col min="25" max="25" width="7.5703125" style="1" customWidth="1"/>
    <col min="26" max="26" width="8.5703125" style="1" customWidth="1"/>
    <col min="27" max="27" width="7.28515625" style="1" customWidth="1"/>
    <col min="28" max="28" width="10.140625" style="1" customWidth="1"/>
    <col min="29" max="29" width="8.7109375" style="1" customWidth="1"/>
    <col min="30" max="16384" width="15.140625" style="1"/>
  </cols>
  <sheetData>
    <row r="1" spans="1:29" ht="24.75" customHeight="1" x14ac:dyDescent="0.25">
      <c r="A1" s="443" t="s">
        <v>6177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</row>
    <row r="2" spans="1:29" s="2" customFormat="1" ht="42.75" x14ac:dyDescent="0.25">
      <c r="A2" s="429" t="s">
        <v>777</v>
      </c>
      <c r="B2" s="429" t="s">
        <v>776</v>
      </c>
      <c r="C2" s="429" t="s">
        <v>775</v>
      </c>
      <c r="D2" s="429" t="s">
        <v>774</v>
      </c>
      <c r="E2" s="429"/>
      <c r="F2" s="429"/>
      <c r="G2" s="429"/>
      <c r="H2" s="429"/>
      <c r="I2" s="429" t="s">
        <v>773</v>
      </c>
      <c r="J2" s="429"/>
      <c r="K2" s="429" t="s">
        <v>758</v>
      </c>
      <c r="L2" s="427"/>
      <c r="M2" s="427"/>
      <c r="N2" s="429" t="s">
        <v>772</v>
      </c>
      <c r="O2" s="427"/>
      <c r="P2" s="429" t="s">
        <v>771</v>
      </c>
      <c r="Q2" s="427"/>
      <c r="R2" s="430" t="s">
        <v>770</v>
      </c>
      <c r="S2" s="427"/>
      <c r="T2" s="430" t="s">
        <v>769</v>
      </c>
      <c r="U2" s="430" t="s">
        <v>768</v>
      </c>
      <c r="V2" s="430" t="s">
        <v>767</v>
      </c>
      <c r="W2" s="427"/>
      <c r="X2" s="442" t="s">
        <v>766</v>
      </c>
      <c r="Y2" s="427"/>
      <c r="Z2" s="427"/>
      <c r="AA2" s="427"/>
      <c r="AB2" s="179" t="s">
        <v>765</v>
      </c>
      <c r="AC2" s="178" t="s">
        <v>6178</v>
      </c>
    </row>
    <row r="3" spans="1:29" s="2" customFormat="1" ht="75.75" customHeight="1" x14ac:dyDescent="0.25">
      <c r="A3" s="429"/>
      <c r="B3" s="429"/>
      <c r="C3" s="429"/>
      <c r="D3" s="177" t="s">
        <v>762</v>
      </c>
      <c r="E3" s="175" t="s">
        <v>761</v>
      </c>
      <c r="F3" s="175" t="s">
        <v>750</v>
      </c>
      <c r="G3" s="175" t="s">
        <v>749</v>
      </c>
      <c r="H3" s="175" t="s">
        <v>748</v>
      </c>
      <c r="I3" s="175" t="s">
        <v>760</v>
      </c>
      <c r="J3" s="177" t="s">
        <v>759</v>
      </c>
      <c r="K3" s="175" t="s">
        <v>758</v>
      </c>
      <c r="L3" s="175" t="s">
        <v>749</v>
      </c>
      <c r="M3" s="175" t="s">
        <v>748</v>
      </c>
      <c r="N3" s="175" t="s">
        <v>757</v>
      </c>
      <c r="O3" s="175" t="s">
        <v>756</v>
      </c>
      <c r="P3" s="175" t="s">
        <v>757</v>
      </c>
      <c r="Q3" s="175" t="s">
        <v>756</v>
      </c>
      <c r="R3" s="175" t="s">
        <v>755</v>
      </c>
      <c r="S3" s="175" t="s">
        <v>754</v>
      </c>
      <c r="T3" s="430"/>
      <c r="U3" s="430"/>
      <c r="V3" s="176" t="s">
        <v>753</v>
      </c>
      <c r="W3" s="176" t="s">
        <v>752</v>
      </c>
      <c r="X3" s="175" t="s">
        <v>751</v>
      </c>
      <c r="Y3" s="175" t="s">
        <v>750</v>
      </c>
      <c r="Z3" s="175" t="s">
        <v>749</v>
      </c>
      <c r="AA3" s="175" t="s">
        <v>748</v>
      </c>
      <c r="AB3" s="175" t="s">
        <v>747</v>
      </c>
      <c r="AC3" s="175" t="s">
        <v>746</v>
      </c>
    </row>
    <row r="4" spans="1:29" ht="36" x14ac:dyDescent="0.25">
      <c r="A4" s="297">
        <v>1</v>
      </c>
      <c r="B4" s="306" t="s">
        <v>1200</v>
      </c>
      <c r="C4" s="221" t="s">
        <v>1201</v>
      </c>
      <c r="D4" s="221"/>
      <c r="E4" s="302"/>
      <c r="F4" s="303"/>
      <c r="G4" s="303"/>
      <c r="H4" s="303"/>
      <c r="I4" s="303"/>
      <c r="J4" s="303"/>
      <c r="K4" s="303">
        <v>1</v>
      </c>
      <c r="L4" s="303" t="s">
        <v>1202</v>
      </c>
      <c r="M4" s="303">
        <v>730</v>
      </c>
      <c r="N4" s="303"/>
      <c r="O4" s="303"/>
      <c r="P4" s="303"/>
      <c r="Q4" s="303"/>
      <c r="R4" s="302"/>
      <c r="S4" s="302"/>
      <c r="T4" s="302"/>
      <c r="U4" s="302"/>
      <c r="V4" s="302"/>
      <c r="W4" s="302"/>
      <c r="X4" s="302" t="s">
        <v>60</v>
      </c>
      <c r="Y4" s="302">
        <v>1</v>
      </c>
      <c r="Z4" s="302">
        <v>180</v>
      </c>
      <c r="AA4" s="299">
        <f t="shared" ref="AA4:AA34" si="0">Y4*Z4</f>
        <v>180</v>
      </c>
      <c r="AB4" s="304" t="s">
        <v>20</v>
      </c>
      <c r="AC4" s="192" t="s">
        <v>6179</v>
      </c>
    </row>
    <row r="5" spans="1:29" x14ac:dyDescent="0.25">
      <c r="A5" s="297">
        <v>2</v>
      </c>
      <c r="B5" s="306"/>
      <c r="C5" s="221"/>
      <c r="D5" s="221"/>
      <c r="E5" s="302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2"/>
      <c r="S5" s="302"/>
      <c r="T5" s="302"/>
      <c r="U5" s="302"/>
      <c r="V5" s="302"/>
      <c r="W5" s="302"/>
      <c r="X5" s="302" t="s">
        <v>60</v>
      </c>
      <c r="Y5" s="302">
        <v>1</v>
      </c>
      <c r="Z5" s="302">
        <v>20</v>
      </c>
      <c r="AA5" s="299">
        <f t="shared" si="0"/>
        <v>20</v>
      </c>
      <c r="AB5" s="304" t="s">
        <v>20</v>
      </c>
      <c r="AC5" s="192" t="s">
        <v>6179</v>
      </c>
    </row>
    <row r="6" spans="1:29" ht="48" x14ac:dyDescent="0.25">
      <c r="A6" s="297">
        <v>3</v>
      </c>
      <c r="B6" s="306" t="s">
        <v>1203</v>
      </c>
      <c r="C6" s="221" t="s">
        <v>1204</v>
      </c>
      <c r="D6" s="221"/>
      <c r="E6" s="302"/>
      <c r="F6" s="303"/>
      <c r="G6" s="303"/>
      <c r="H6" s="303"/>
      <c r="I6" s="303"/>
      <c r="J6" s="303"/>
      <c r="K6" s="303">
        <v>1</v>
      </c>
      <c r="L6" s="303" t="s">
        <v>1205</v>
      </c>
      <c r="M6" s="303">
        <v>2000</v>
      </c>
      <c r="N6" s="303"/>
      <c r="O6" s="303"/>
      <c r="P6" s="303"/>
      <c r="Q6" s="303"/>
      <c r="R6" s="302"/>
      <c r="S6" s="302"/>
      <c r="T6" s="302"/>
      <c r="U6" s="302"/>
      <c r="V6" s="302"/>
      <c r="W6" s="302"/>
      <c r="X6" s="302" t="s">
        <v>60</v>
      </c>
      <c r="Y6" s="302">
        <v>1</v>
      </c>
      <c r="Z6" s="302">
        <v>625</v>
      </c>
      <c r="AA6" s="299">
        <f t="shared" si="0"/>
        <v>625</v>
      </c>
      <c r="AB6" s="304" t="s">
        <v>20</v>
      </c>
      <c r="AC6" s="192" t="s">
        <v>6179</v>
      </c>
    </row>
    <row r="7" spans="1:29" x14ac:dyDescent="0.25">
      <c r="A7" s="297">
        <v>4</v>
      </c>
      <c r="B7" s="306"/>
      <c r="C7" s="221"/>
      <c r="D7" s="221"/>
      <c r="E7" s="302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2"/>
      <c r="S7" s="302"/>
      <c r="T7" s="302"/>
      <c r="U7" s="302"/>
      <c r="V7" s="302"/>
      <c r="W7" s="302"/>
      <c r="X7" s="302" t="s">
        <v>60</v>
      </c>
      <c r="Y7" s="302">
        <v>1</v>
      </c>
      <c r="Z7" s="302">
        <v>600</v>
      </c>
      <c r="AA7" s="299">
        <f t="shared" si="0"/>
        <v>600</v>
      </c>
      <c r="AB7" s="304" t="s">
        <v>20</v>
      </c>
      <c r="AC7" s="192" t="s">
        <v>6179</v>
      </c>
    </row>
    <row r="8" spans="1:29" x14ac:dyDescent="0.25">
      <c r="A8" s="297">
        <v>5</v>
      </c>
      <c r="B8" s="306"/>
      <c r="C8" s="221"/>
      <c r="D8" s="221"/>
      <c r="E8" s="302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2"/>
      <c r="S8" s="302"/>
      <c r="T8" s="302"/>
      <c r="U8" s="302"/>
      <c r="V8" s="302"/>
      <c r="W8" s="302"/>
      <c r="X8" s="302" t="s">
        <v>60</v>
      </c>
      <c r="Y8" s="302">
        <v>1</v>
      </c>
      <c r="Z8" s="302">
        <v>300</v>
      </c>
      <c r="AA8" s="299">
        <f t="shared" si="0"/>
        <v>300</v>
      </c>
      <c r="AB8" s="304" t="s">
        <v>20</v>
      </c>
      <c r="AC8" s="192" t="s">
        <v>6179</v>
      </c>
    </row>
    <row r="9" spans="1:29" ht="48" x14ac:dyDescent="0.25">
      <c r="A9" s="297">
        <v>6</v>
      </c>
      <c r="B9" s="306" t="s">
        <v>1206</v>
      </c>
      <c r="C9" s="221" t="s">
        <v>1207</v>
      </c>
      <c r="D9" s="221"/>
      <c r="E9" s="302"/>
      <c r="F9" s="303"/>
      <c r="G9" s="303"/>
      <c r="H9" s="303"/>
      <c r="I9" s="303"/>
      <c r="J9" s="303"/>
      <c r="K9" s="303">
        <v>1</v>
      </c>
      <c r="L9" s="303" t="s">
        <v>1208</v>
      </c>
      <c r="M9" s="303">
        <v>1600</v>
      </c>
      <c r="N9" s="303"/>
      <c r="O9" s="303"/>
      <c r="P9" s="303"/>
      <c r="Q9" s="303"/>
      <c r="R9" s="302"/>
      <c r="S9" s="302"/>
      <c r="T9" s="302"/>
      <c r="U9" s="302"/>
      <c r="V9" s="302"/>
      <c r="W9" s="302"/>
      <c r="X9" s="302" t="s">
        <v>60</v>
      </c>
      <c r="Y9" s="302">
        <v>3</v>
      </c>
      <c r="Z9" s="302">
        <v>320</v>
      </c>
      <c r="AA9" s="299">
        <f t="shared" si="0"/>
        <v>960</v>
      </c>
      <c r="AB9" s="304" t="s">
        <v>20</v>
      </c>
      <c r="AC9" s="192" t="s">
        <v>6179</v>
      </c>
    </row>
    <row r="10" spans="1:29" ht="60" x14ac:dyDescent="0.25">
      <c r="A10" s="297">
        <v>7</v>
      </c>
      <c r="B10" s="306" t="s">
        <v>1209</v>
      </c>
      <c r="C10" s="221" t="s">
        <v>1210</v>
      </c>
      <c r="D10" s="221"/>
      <c r="E10" s="303"/>
      <c r="F10" s="303"/>
      <c r="G10" s="303"/>
      <c r="H10" s="303"/>
      <c r="I10" s="303"/>
      <c r="J10" s="303"/>
      <c r="K10" s="303">
        <v>1</v>
      </c>
      <c r="L10" s="303" t="s">
        <v>898</v>
      </c>
      <c r="M10" s="303">
        <v>630</v>
      </c>
      <c r="N10" s="303"/>
      <c r="O10" s="303"/>
      <c r="P10" s="303"/>
      <c r="Q10" s="303"/>
      <c r="R10" s="302"/>
      <c r="S10" s="302"/>
      <c r="T10" s="302"/>
      <c r="U10" s="302"/>
      <c r="V10" s="302"/>
      <c r="W10" s="302"/>
      <c r="X10" s="303"/>
      <c r="Y10" s="302"/>
      <c r="Z10" s="302"/>
      <c r="AA10" s="299"/>
      <c r="AB10" s="304" t="s">
        <v>20</v>
      </c>
      <c r="AC10" s="192" t="s">
        <v>6179</v>
      </c>
    </row>
    <row r="11" spans="1:29" ht="36" x14ac:dyDescent="0.25">
      <c r="A11" s="297">
        <v>8</v>
      </c>
      <c r="B11" s="306" t="s">
        <v>1211</v>
      </c>
      <c r="C11" s="221" t="s">
        <v>1212</v>
      </c>
      <c r="D11" s="221"/>
      <c r="E11" s="303"/>
      <c r="F11" s="303"/>
      <c r="G11" s="303"/>
      <c r="H11" s="303"/>
      <c r="I11" s="303"/>
      <c r="J11" s="303"/>
      <c r="K11" s="303">
        <v>1</v>
      </c>
      <c r="L11" s="303" t="s">
        <v>898</v>
      </c>
      <c r="M11" s="303">
        <v>630</v>
      </c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 t="s">
        <v>60</v>
      </c>
      <c r="Y11" s="302">
        <v>2</v>
      </c>
      <c r="Z11" s="302">
        <v>250</v>
      </c>
      <c r="AA11" s="299">
        <f t="shared" si="0"/>
        <v>500</v>
      </c>
      <c r="AB11" s="304" t="s">
        <v>20</v>
      </c>
      <c r="AC11" s="192" t="s">
        <v>6179</v>
      </c>
    </row>
    <row r="12" spans="1:29" x14ac:dyDescent="0.25">
      <c r="A12" s="297">
        <v>9</v>
      </c>
      <c r="B12" s="306"/>
      <c r="C12" s="221"/>
      <c r="D12" s="221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 t="s">
        <v>60</v>
      </c>
      <c r="Y12" s="302">
        <v>1</v>
      </c>
      <c r="Z12" s="302">
        <v>75</v>
      </c>
      <c r="AA12" s="299">
        <f t="shared" si="0"/>
        <v>75</v>
      </c>
      <c r="AB12" s="304" t="s">
        <v>20</v>
      </c>
      <c r="AC12" s="192" t="s">
        <v>6179</v>
      </c>
    </row>
    <row r="13" spans="1:29" ht="72" x14ac:dyDescent="0.25">
      <c r="A13" s="297">
        <v>10</v>
      </c>
      <c r="B13" s="306" t="s">
        <v>1213</v>
      </c>
      <c r="C13" s="221" t="s">
        <v>1214</v>
      </c>
      <c r="D13" s="221"/>
      <c r="E13" s="302"/>
      <c r="F13" s="302"/>
      <c r="G13" s="302"/>
      <c r="H13" s="302"/>
      <c r="I13" s="302"/>
      <c r="J13" s="302"/>
      <c r="K13" s="302">
        <v>1</v>
      </c>
      <c r="L13" s="302" t="s">
        <v>1215</v>
      </c>
      <c r="M13" s="302">
        <v>1260</v>
      </c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299"/>
      <c r="AB13" s="304" t="s">
        <v>20</v>
      </c>
      <c r="AC13" s="192" t="s">
        <v>6179</v>
      </c>
    </row>
    <row r="14" spans="1:29" ht="36" x14ac:dyDescent="0.25">
      <c r="A14" s="297">
        <v>11</v>
      </c>
      <c r="B14" s="306" t="s">
        <v>1216</v>
      </c>
      <c r="C14" s="221" t="s">
        <v>1217</v>
      </c>
      <c r="D14" s="221"/>
      <c r="E14" s="302"/>
      <c r="F14" s="302"/>
      <c r="G14" s="302"/>
      <c r="H14" s="302"/>
      <c r="I14" s="302"/>
      <c r="J14" s="302"/>
      <c r="K14" s="302">
        <v>1</v>
      </c>
      <c r="L14" s="302" t="s">
        <v>898</v>
      </c>
      <c r="M14" s="302">
        <v>630</v>
      </c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 t="s">
        <v>60</v>
      </c>
      <c r="Y14" s="302">
        <v>1</v>
      </c>
      <c r="Z14" s="302">
        <v>75</v>
      </c>
      <c r="AA14" s="299">
        <f t="shared" si="0"/>
        <v>75</v>
      </c>
      <c r="AB14" s="304" t="s">
        <v>20</v>
      </c>
      <c r="AC14" s="192" t="s">
        <v>6179</v>
      </c>
    </row>
    <row r="15" spans="1:29" ht="48" x14ac:dyDescent="0.25">
      <c r="A15" s="297">
        <v>12</v>
      </c>
      <c r="B15" s="306" t="s">
        <v>1218</v>
      </c>
      <c r="C15" s="221" t="s">
        <v>1219</v>
      </c>
      <c r="D15" s="221"/>
      <c r="E15" s="302"/>
      <c r="F15" s="302"/>
      <c r="G15" s="302"/>
      <c r="H15" s="302"/>
      <c r="I15" s="302"/>
      <c r="J15" s="302"/>
      <c r="K15" s="302">
        <v>1</v>
      </c>
      <c r="L15" s="302" t="s">
        <v>948</v>
      </c>
      <c r="M15" s="302">
        <v>1000</v>
      </c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 t="s">
        <v>60</v>
      </c>
      <c r="Y15" s="302">
        <v>1</v>
      </c>
      <c r="Z15" s="302">
        <v>200</v>
      </c>
      <c r="AA15" s="299">
        <f t="shared" si="0"/>
        <v>200</v>
      </c>
      <c r="AB15" s="304" t="s">
        <v>20</v>
      </c>
      <c r="AC15" s="192" t="s">
        <v>6179</v>
      </c>
    </row>
    <row r="16" spans="1:29" ht="48" x14ac:dyDescent="0.25">
      <c r="A16" s="297">
        <v>13</v>
      </c>
      <c r="B16" s="306" t="s">
        <v>1220</v>
      </c>
      <c r="C16" s="221" t="s">
        <v>1221</v>
      </c>
      <c r="D16" s="221"/>
      <c r="E16" s="302"/>
      <c r="F16" s="302"/>
      <c r="G16" s="302"/>
      <c r="H16" s="302"/>
      <c r="I16" s="302"/>
      <c r="J16" s="302"/>
      <c r="K16" s="302">
        <v>1</v>
      </c>
      <c r="L16" s="302" t="s">
        <v>904</v>
      </c>
      <c r="M16" s="302">
        <v>2000</v>
      </c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 t="s">
        <v>60</v>
      </c>
      <c r="Y16" s="302">
        <v>1</v>
      </c>
      <c r="Z16" s="302">
        <v>1010</v>
      </c>
      <c r="AA16" s="299">
        <f t="shared" si="0"/>
        <v>1010</v>
      </c>
      <c r="AB16" s="304" t="s">
        <v>20</v>
      </c>
      <c r="AC16" s="192" t="s">
        <v>6179</v>
      </c>
    </row>
    <row r="17" spans="1:29" x14ac:dyDescent="0.25">
      <c r="A17" s="297">
        <v>14</v>
      </c>
      <c r="B17" s="306"/>
      <c r="C17" s="221"/>
      <c r="D17" s="221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 t="s">
        <v>60</v>
      </c>
      <c r="Y17" s="302">
        <v>1</v>
      </c>
      <c r="Z17" s="302">
        <v>500</v>
      </c>
      <c r="AA17" s="299">
        <f t="shared" si="0"/>
        <v>500</v>
      </c>
      <c r="AB17" s="304" t="s">
        <v>20</v>
      </c>
      <c r="AC17" s="192" t="s">
        <v>6179</v>
      </c>
    </row>
    <row r="18" spans="1:29" ht="72" x14ac:dyDescent="0.25">
      <c r="A18" s="297">
        <v>15</v>
      </c>
      <c r="B18" s="306" t="s">
        <v>1222</v>
      </c>
      <c r="C18" s="221" t="s">
        <v>1223</v>
      </c>
      <c r="D18" s="221"/>
      <c r="E18" s="302"/>
      <c r="F18" s="302"/>
      <c r="G18" s="302"/>
      <c r="H18" s="302"/>
      <c r="I18" s="302"/>
      <c r="J18" s="302"/>
      <c r="K18" s="302">
        <v>1</v>
      </c>
      <c r="L18" s="302" t="s">
        <v>1224</v>
      </c>
      <c r="M18" s="302">
        <v>1600</v>
      </c>
      <c r="N18" s="302"/>
      <c r="O18" s="302"/>
      <c r="P18" s="302"/>
      <c r="Q18" s="302"/>
      <c r="R18" s="302"/>
      <c r="S18" s="302"/>
      <c r="T18" s="302"/>
      <c r="U18" s="302"/>
      <c r="V18" s="302">
        <v>2</v>
      </c>
      <c r="W18" s="302"/>
      <c r="X18" s="302"/>
      <c r="Y18" s="302"/>
      <c r="Z18" s="302"/>
      <c r="AA18" s="299"/>
      <c r="AB18" s="304" t="s">
        <v>20</v>
      </c>
      <c r="AC18" s="192" t="s">
        <v>6179</v>
      </c>
    </row>
    <row r="19" spans="1:29" ht="48" x14ac:dyDescent="0.25">
      <c r="A19" s="297">
        <v>16</v>
      </c>
      <c r="B19" s="306" t="s">
        <v>1225</v>
      </c>
      <c r="C19" s="221" t="s">
        <v>1226</v>
      </c>
      <c r="D19" s="221"/>
      <c r="E19" s="302"/>
      <c r="F19" s="302"/>
      <c r="G19" s="302"/>
      <c r="H19" s="302"/>
      <c r="I19" s="302"/>
      <c r="J19" s="302"/>
      <c r="K19" s="302">
        <v>1</v>
      </c>
      <c r="L19" s="302" t="s">
        <v>965</v>
      </c>
      <c r="M19" s="302">
        <v>500</v>
      </c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299"/>
      <c r="AB19" s="304" t="s">
        <v>20</v>
      </c>
      <c r="AC19" s="192" t="s">
        <v>6179</v>
      </c>
    </row>
    <row r="20" spans="1:29" ht="48" x14ac:dyDescent="0.25">
      <c r="A20" s="297">
        <v>17</v>
      </c>
      <c r="B20" s="306" t="s">
        <v>1227</v>
      </c>
      <c r="C20" s="221" t="s">
        <v>1228</v>
      </c>
      <c r="D20" s="221"/>
      <c r="E20" s="302"/>
      <c r="F20" s="302"/>
      <c r="G20" s="302"/>
      <c r="H20" s="302"/>
      <c r="I20" s="302"/>
      <c r="J20" s="302"/>
      <c r="K20" s="302">
        <v>1</v>
      </c>
      <c r="L20" s="303" t="s">
        <v>1229</v>
      </c>
      <c r="M20" s="302">
        <v>1750</v>
      </c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 t="s">
        <v>801</v>
      </c>
      <c r="Y20" s="302">
        <v>1</v>
      </c>
      <c r="Z20" s="302">
        <v>2500</v>
      </c>
      <c r="AA20" s="299">
        <f t="shared" si="0"/>
        <v>2500</v>
      </c>
      <c r="AB20" s="304" t="s">
        <v>20</v>
      </c>
      <c r="AC20" s="192" t="s">
        <v>6179</v>
      </c>
    </row>
    <row r="21" spans="1:29" x14ac:dyDescent="0.25">
      <c r="A21" s="297">
        <v>18</v>
      </c>
      <c r="B21" s="306"/>
      <c r="C21" s="221"/>
      <c r="D21" s="221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 t="s">
        <v>60</v>
      </c>
      <c r="Y21" s="302">
        <v>1</v>
      </c>
      <c r="Z21" s="302">
        <v>380</v>
      </c>
      <c r="AA21" s="299">
        <f t="shared" si="0"/>
        <v>380</v>
      </c>
      <c r="AB21" s="304" t="s">
        <v>20</v>
      </c>
      <c r="AC21" s="192" t="s">
        <v>6179</v>
      </c>
    </row>
    <row r="22" spans="1:29" ht="60" x14ac:dyDescent="0.25">
      <c r="A22" s="297">
        <v>19</v>
      </c>
      <c r="B22" s="306" t="s">
        <v>1230</v>
      </c>
      <c r="C22" s="221" t="s">
        <v>1231</v>
      </c>
      <c r="D22" s="221"/>
      <c r="E22" s="302"/>
      <c r="F22" s="302"/>
      <c r="G22" s="302"/>
      <c r="H22" s="302"/>
      <c r="I22" s="302"/>
      <c r="J22" s="302"/>
      <c r="K22" s="302">
        <v>1</v>
      </c>
      <c r="L22" s="302" t="s">
        <v>965</v>
      </c>
      <c r="M22" s="302">
        <v>500</v>
      </c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299"/>
      <c r="AB22" s="304" t="s">
        <v>20</v>
      </c>
      <c r="AC22" s="192" t="s">
        <v>6179</v>
      </c>
    </row>
    <row r="23" spans="1:29" ht="48" x14ac:dyDescent="0.25">
      <c r="A23" s="297">
        <v>20</v>
      </c>
      <c r="B23" s="306" t="s">
        <v>1232</v>
      </c>
      <c r="C23" s="221" t="s">
        <v>1233</v>
      </c>
      <c r="D23" s="221"/>
      <c r="E23" s="302"/>
      <c r="F23" s="302"/>
      <c r="G23" s="302"/>
      <c r="H23" s="302"/>
      <c r="I23" s="302"/>
      <c r="J23" s="302"/>
      <c r="K23" s="302">
        <v>1</v>
      </c>
      <c r="L23" s="302" t="s">
        <v>895</v>
      </c>
      <c r="M23" s="302">
        <v>1000</v>
      </c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 t="s">
        <v>60</v>
      </c>
      <c r="Y23" s="302">
        <v>2</v>
      </c>
      <c r="Z23" s="302">
        <v>20</v>
      </c>
      <c r="AA23" s="299">
        <f t="shared" si="0"/>
        <v>40</v>
      </c>
      <c r="AB23" s="304" t="s">
        <v>20</v>
      </c>
      <c r="AC23" s="192" t="s">
        <v>6179</v>
      </c>
    </row>
    <row r="24" spans="1:29" ht="84" x14ac:dyDescent="0.25">
      <c r="A24" s="297">
        <v>21</v>
      </c>
      <c r="B24" s="306" t="s">
        <v>1234</v>
      </c>
      <c r="C24" s="221" t="s">
        <v>1235</v>
      </c>
      <c r="D24" s="221"/>
      <c r="E24" s="302"/>
      <c r="F24" s="302"/>
      <c r="G24" s="302"/>
      <c r="H24" s="302"/>
      <c r="I24" s="302"/>
      <c r="J24" s="302"/>
      <c r="K24" s="302">
        <v>1</v>
      </c>
      <c r="L24" s="302" t="s">
        <v>924</v>
      </c>
      <c r="M24" s="302">
        <v>750</v>
      </c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 t="s">
        <v>60</v>
      </c>
      <c r="Y24" s="302">
        <v>2</v>
      </c>
      <c r="Z24" s="302">
        <v>225</v>
      </c>
      <c r="AA24" s="299">
        <f t="shared" si="0"/>
        <v>450</v>
      </c>
      <c r="AB24" s="304" t="s">
        <v>20</v>
      </c>
      <c r="AC24" s="192" t="s">
        <v>6179</v>
      </c>
    </row>
    <row r="25" spans="1:29" ht="60" x14ac:dyDescent="0.25">
      <c r="A25" s="297">
        <v>22</v>
      </c>
      <c r="B25" s="306" t="s">
        <v>1236</v>
      </c>
      <c r="C25" s="221" t="s">
        <v>1237</v>
      </c>
      <c r="D25" s="221"/>
      <c r="E25" s="302"/>
      <c r="F25" s="302"/>
      <c r="G25" s="302"/>
      <c r="H25" s="302"/>
      <c r="I25" s="302"/>
      <c r="J25" s="302"/>
      <c r="K25" s="302">
        <v>1</v>
      </c>
      <c r="L25" s="303" t="s">
        <v>1238</v>
      </c>
      <c r="M25" s="302">
        <v>2225</v>
      </c>
      <c r="N25" s="302"/>
      <c r="O25" s="302"/>
      <c r="P25" s="302"/>
      <c r="Q25" s="302"/>
      <c r="R25" s="302"/>
      <c r="S25" s="302"/>
      <c r="T25" s="302"/>
      <c r="U25" s="302"/>
      <c r="V25" s="302">
        <v>2</v>
      </c>
      <c r="W25" s="302"/>
      <c r="X25" s="302" t="s">
        <v>60</v>
      </c>
      <c r="Y25" s="302">
        <v>1</v>
      </c>
      <c r="Z25" s="302">
        <v>62.5</v>
      </c>
      <c r="AA25" s="299">
        <f t="shared" si="0"/>
        <v>62.5</v>
      </c>
      <c r="AB25" s="304" t="s">
        <v>20</v>
      </c>
      <c r="AC25" s="192" t="s">
        <v>6179</v>
      </c>
    </row>
    <row r="26" spans="1:29" x14ac:dyDescent="0.25">
      <c r="A26" s="297">
        <v>23</v>
      </c>
      <c r="B26" s="306"/>
      <c r="C26" s="221"/>
      <c r="D26" s="22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 t="s">
        <v>60</v>
      </c>
      <c r="Y26" s="302">
        <v>1</v>
      </c>
      <c r="Z26" s="302">
        <v>50</v>
      </c>
      <c r="AA26" s="299">
        <f t="shared" si="0"/>
        <v>50</v>
      </c>
      <c r="AB26" s="304" t="s">
        <v>20</v>
      </c>
      <c r="AC26" s="192" t="s">
        <v>6179</v>
      </c>
    </row>
    <row r="27" spans="1:29" x14ac:dyDescent="0.25">
      <c r="A27" s="297">
        <v>24</v>
      </c>
      <c r="B27" s="306"/>
      <c r="C27" s="221"/>
      <c r="D27" s="221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 t="s">
        <v>60</v>
      </c>
      <c r="Y27" s="302">
        <v>1</v>
      </c>
      <c r="Z27" s="302">
        <v>100</v>
      </c>
      <c r="AA27" s="299">
        <f t="shared" si="0"/>
        <v>100</v>
      </c>
      <c r="AB27" s="304" t="s">
        <v>20</v>
      </c>
      <c r="AC27" s="192" t="s">
        <v>6179</v>
      </c>
    </row>
    <row r="28" spans="1:29" ht="60" x14ac:dyDescent="0.25">
      <c r="A28" s="297">
        <v>25</v>
      </c>
      <c r="B28" s="306" t="s">
        <v>1239</v>
      </c>
      <c r="C28" s="221" t="s">
        <v>1240</v>
      </c>
      <c r="D28" s="221"/>
      <c r="E28" s="302"/>
      <c r="F28" s="302"/>
      <c r="G28" s="302"/>
      <c r="H28" s="302"/>
      <c r="I28" s="302"/>
      <c r="J28" s="302"/>
      <c r="K28" s="302">
        <v>1</v>
      </c>
      <c r="L28" s="302" t="s">
        <v>1241</v>
      </c>
      <c r="M28" s="302">
        <v>2000</v>
      </c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 t="s">
        <v>60</v>
      </c>
      <c r="Y28" s="302">
        <v>1</v>
      </c>
      <c r="Z28" s="302">
        <v>160</v>
      </c>
      <c r="AA28" s="299">
        <f t="shared" si="0"/>
        <v>160</v>
      </c>
      <c r="AB28" s="304" t="s">
        <v>20</v>
      </c>
      <c r="AC28" s="192" t="s">
        <v>6179</v>
      </c>
    </row>
    <row r="29" spans="1:29" ht="60" x14ac:dyDescent="0.25">
      <c r="A29" s="297">
        <v>26</v>
      </c>
      <c r="B29" s="306" t="s">
        <v>1242</v>
      </c>
      <c r="C29" s="221" t="s">
        <v>1243</v>
      </c>
      <c r="D29" s="221"/>
      <c r="E29" s="302"/>
      <c r="F29" s="302"/>
      <c r="G29" s="302"/>
      <c r="H29" s="302"/>
      <c r="I29" s="302"/>
      <c r="J29" s="302"/>
      <c r="K29" s="302">
        <v>1</v>
      </c>
      <c r="L29" s="302" t="s">
        <v>1244</v>
      </c>
      <c r="M29" s="302">
        <v>300</v>
      </c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 t="s">
        <v>801</v>
      </c>
      <c r="Y29" s="302">
        <v>1</v>
      </c>
      <c r="Z29" s="302">
        <v>1000</v>
      </c>
      <c r="AA29" s="299">
        <f t="shared" si="0"/>
        <v>1000</v>
      </c>
      <c r="AB29" s="304" t="s">
        <v>20</v>
      </c>
      <c r="AC29" s="192" t="s">
        <v>6179</v>
      </c>
    </row>
    <row r="30" spans="1:29" x14ac:dyDescent="0.25">
      <c r="A30" s="297">
        <v>27</v>
      </c>
      <c r="B30" s="306"/>
      <c r="C30" s="221"/>
      <c r="D30" s="221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 t="s">
        <v>60</v>
      </c>
      <c r="Y30" s="302">
        <v>1</v>
      </c>
      <c r="Z30" s="302">
        <v>380</v>
      </c>
      <c r="AA30" s="299">
        <f t="shared" si="0"/>
        <v>380</v>
      </c>
      <c r="AB30" s="304" t="s">
        <v>20</v>
      </c>
      <c r="AC30" s="192" t="s">
        <v>6179</v>
      </c>
    </row>
    <row r="31" spans="1:29" x14ac:dyDescent="0.25">
      <c r="A31" s="297">
        <v>28</v>
      </c>
      <c r="B31" s="306"/>
      <c r="C31" s="221"/>
      <c r="D31" s="221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 t="s">
        <v>60</v>
      </c>
      <c r="Y31" s="302">
        <v>1</v>
      </c>
      <c r="Z31" s="302">
        <v>380</v>
      </c>
      <c r="AA31" s="299">
        <f t="shared" si="0"/>
        <v>380</v>
      </c>
      <c r="AB31" s="304" t="s">
        <v>20</v>
      </c>
      <c r="AC31" s="192" t="s">
        <v>6179</v>
      </c>
    </row>
    <row r="32" spans="1:29" ht="60" x14ac:dyDescent="0.25">
      <c r="A32" s="297">
        <v>29</v>
      </c>
      <c r="B32" s="306" t="s">
        <v>1245</v>
      </c>
      <c r="C32" s="221" t="s">
        <v>1246</v>
      </c>
      <c r="D32" s="221"/>
      <c r="E32" s="302"/>
      <c r="F32" s="302"/>
      <c r="G32" s="302"/>
      <c r="H32" s="302"/>
      <c r="I32" s="302"/>
      <c r="J32" s="302"/>
      <c r="K32" s="302">
        <v>1</v>
      </c>
      <c r="L32" s="302" t="s">
        <v>965</v>
      </c>
      <c r="M32" s="302">
        <v>500</v>
      </c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299"/>
      <c r="AB32" s="304" t="s">
        <v>20</v>
      </c>
      <c r="AC32" s="192" t="s">
        <v>6179</v>
      </c>
    </row>
    <row r="33" spans="1:29" ht="60" x14ac:dyDescent="0.25">
      <c r="A33" s="297">
        <v>30</v>
      </c>
      <c r="B33" s="306" t="s">
        <v>1247</v>
      </c>
      <c r="C33" s="221" t="s">
        <v>1248</v>
      </c>
      <c r="D33" s="221"/>
      <c r="E33" s="302"/>
      <c r="F33" s="302"/>
      <c r="G33" s="302"/>
      <c r="H33" s="302"/>
      <c r="I33" s="302"/>
      <c r="J33" s="302"/>
      <c r="K33" s="302">
        <v>1</v>
      </c>
      <c r="L33" s="302" t="s">
        <v>924</v>
      </c>
      <c r="M33" s="302">
        <v>750</v>
      </c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 t="s">
        <v>60</v>
      </c>
      <c r="Y33" s="302">
        <v>1</v>
      </c>
      <c r="Z33" s="302">
        <v>200</v>
      </c>
      <c r="AA33" s="299">
        <f t="shared" si="0"/>
        <v>200</v>
      </c>
      <c r="AB33" s="304" t="s">
        <v>20</v>
      </c>
      <c r="AC33" s="192" t="s">
        <v>6179</v>
      </c>
    </row>
    <row r="34" spans="1:29" ht="48" x14ac:dyDescent="0.25">
      <c r="A34" s="297">
        <v>31</v>
      </c>
      <c r="B34" s="306" t="s">
        <v>1249</v>
      </c>
      <c r="C34" s="221" t="s">
        <v>1250</v>
      </c>
      <c r="D34" s="221"/>
      <c r="E34" s="302"/>
      <c r="F34" s="302"/>
      <c r="G34" s="302"/>
      <c r="H34" s="302"/>
      <c r="I34" s="302"/>
      <c r="J34" s="302"/>
      <c r="K34" s="302">
        <v>1</v>
      </c>
      <c r="L34" s="302" t="s">
        <v>1013</v>
      </c>
      <c r="M34" s="302">
        <v>2500</v>
      </c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 t="s">
        <v>60</v>
      </c>
      <c r="Y34" s="302">
        <v>1</v>
      </c>
      <c r="Z34" s="302">
        <v>1500</v>
      </c>
      <c r="AA34" s="299">
        <f t="shared" si="0"/>
        <v>1500</v>
      </c>
      <c r="AB34" s="304" t="s">
        <v>20</v>
      </c>
      <c r="AC34" s="192" t="s">
        <v>6179</v>
      </c>
    </row>
    <row r="35" spans="1:29" x14ac:dyDescent="0.25">
      <c r="A35" s="297">
        <v>32</v>
      </c>
      <c r="B35" s="306"/>
      <c r="C35" s="221"/>
      <c r="D35" s="221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 t="s">
        <v>60</v>
      </c>
      <c r="Y35" s="302">
        <v>1</v>
      </c>
      <c r="Z35" s="302">
        <v>1010</v>
      </c>
      <c r="AA35" s="299">
        <f t="shared" ref="AA35:AA98" si="1">Y35*Z35</f>
        <v>1010</v>
      </c>
      <c r="AB35" s="304" t="s">
        <v>20</v>
      </c>
      <c r="AC35" s="192" t="s">
        <v>6179</v>
      </c>
    </row>
    <row r="36" spans="1:29" ht="48" x14ac:dyDescent="0.25">
      <c r="A36" s="297">
        <v>33</v>
      </c>
      <c r="B36" s="306" t="s">
        <v>1251</v>
      </c>
      <c r="C36" s="221" t="s">
        <v>1252</v>
      </c>
      <c r="D36" s="221"/>
      <c r="E36" s="302"/>
      <c r="F36" s="302"/>
      <c r="G36" s="302"/>
      <c r="H36" s="302"/>
      <c r="I36" s="302"/>
      <c r="J36" s="302"/>
      <c r="K36" s="302">
        <v>1</v>
      </c>
      <c r="L36" s="302" t="s">
        <v>1253</v>
      </c>
      <c r="M36" s="302">
        <v>1250</v>
      </c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 t="s">
        <v>60</v>
      </c>
      <c r="Y36" s="302">
        <v>1</v>
      </c>
      <c r="Z36" s="302">
        <v>1000</v>
      </c>
      <c r="AA36" s="299">
        <f t="shared" si="1"/>
        <v>1000</v>
      </c>
      <c r="AB36" s="304" t="s">
        <v>20</v>
      </c>
      <c r="AC36" s="192" t="s">
        <v>6179</v>
      </c>
    </row>
    <row r="37" spans="1:29" ht="60" x14ac:dyDescent="0.25">
      <c r="A37" s="297">
        <v>34</v>
      </c>
      <c r="B37" s="306" t="s">
        <v>1254</v>
      </c>
      <c r="C37" s="221" t="s">
        <v>1255</v>
      </c>
      <c r="D37" s="221"/>
      <c r="E37" s="302"/>
      <c r="F37" s="302"/>
      <c r="G37" s="302"/>
      <c r="H37" s="302"/>
      <c r="I37" s="302"/>
      <c r="J37" s="302"/>
      <c r="K37" s="302">
        <v>1</v>
      </c>
      <c r="L37" s="302" t="s">
        <v>1215</v>
      </c>
      <c r="M37" s="302">
        <v>1260</v>
      </c>
      <c r="N37" s="302"/>
      <c r="O37" s="302"/>
      <c r="P37" s="302"/>
      <c r="Q37" s="302"/>
      <c r="R37" s="302"/>
      <c r="S37" s="302"/>
      <c r="T37" s="302">
        <v>1</v>
      </c>
      <c r="U37" s="302"/>
      <c r="V37" s="302">
        <v>2</v>
      </c>
      <c r="W37" s="302"/>
      <c r="X37" s="302" t="s">
        <v>60</v>
      </c>
      <c r="Y37" s="302">
        <v>2</v>
      </c>
      <c r="Z37" s="302">
        <v>625</v>
      </c>
      <c r="AA37" s="299">
        <f t="shared" si="1"/>
        <v>1250</v>
      </c>
      <c r="AB37" s="304" t="s">
        <v>20</v>
      </c>
      <c r="AC37" s="192" t="s">
        <v>6179</v>
      </c>
    </row>
    <row r="38" spans="1:29" x14ac:dyDescent="0.25">
      <c r="A38" s="297">
        <v>35</v>
      </c>
      <c r="B38" s="306"/>
      <c r="C38" s="221"/>
      <c r="D38" s="221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 t="s">
        <v>60</v>
      </c>
      <c r="Y38" s="302">
        <v>1</v>
      </c>
      <c r="Z38" s="302">
        <v>380</v>
      </c>
      <c r="AA38" s="299">
        <f t="shared" si="1"/>
        <v>380</v>
      </c>
      <c r="AB38" s="304" t="s">
        <v>20</v>
      </c>
      <c r="AC38" s="192" t="s">
        <v>6179</v>
      </c>
    </row>
    <row r="39" spans="1:29" ht="72" x14ac:dyDescent="0.25">
      <c r="A39" s="297">
        <v>36</v>
      </c>
      <c r="B39" s="306" t="s">
        <v>1256</v>
      </c>
      <c r="C39" s="221" t="s">
        <v>1257</v>
      </c>
      <c r="D39" s="221"/>
      <c r="E39" s="302"/>
      <c r="F39" s="302"/>
      <c r="G39" s="302"/>
      <c r="H39" s="302"/>
      <c r="I39" s="302"/>
      <c r="J39" s="302"/>
      <c r="K39" s="302">
        <v>1</v>
      </c>
      <c r="L39" s="303" t="s">
        <v>1258</v>
      </c>
      <c r="M39" s="302">
        <v>2600</v>
      </c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299"/>
      <c r="AB39" s="304" t="s">
        <v>20</v>
      </c>
      <c r="AC39" s="192" t="s">
        <v>6179</v>
      </c>
    </row>
    <row r="40" spans="1:29" ht="72" x14ac:dyDescent="0.25">
      <c r="A40" s="297">
        <v>37</v>
      </c>
      <c r="B40" s="306" t="s">
        <v>1259</v>
      </c>
      <c r="C40" s="221" t="s">
        <v>1260</v>
      </c>
      <c r="D40" s="221"/>
      <c r="E40" s="302"/>
      <c r="F40" s="302"/>
      <c r="G40" s="302"/>
      <c r="H40" s="302"/>
      <c r="I40" s="302"/>
      <c r="J40" s="302"/>
      <c r="K40" s="302">
        <v>1</v>
      </c>
      <c r="L40" s="302" t="s">
        <v>1253</v>
      </c>
      <c r="M40" s="302">
        <v>1250</v>
      </c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 t="s">
        <v>60</v>
      </c>
      <c r="Y40" s="302">
        <v>1</v>
      </c>
      <c r="Z40" s="302">
        <v>500</v>
      </c>
      <c r="AA40" s="299">
        <f t="shared" si="1"/>
        <v>500</v>
      </c>
      <c r="AB40" s="304" t="s">
        <v>20</v>
      </c>
      <c r="AC40" s="192" t="s">
        <v>6179</v>
      </c>
    </row>
    <row r="41" spans="1:29" ht="48" x14ac:dyDescent="0.25">
      <c r="A41" s="297">
        <v>38</v>
      </c>
      <c r="B41" s="306" t="s">
        <v>1261</v>
      </c>
      <c r="C41" s="221" t="s">
        <v>1262</v>
      </c>
      <c r="D41" s="221"/>
      <c r="E41" s="302"/>
      <c r="F41" s="302"/>
      <c r="G41" s="302"/>
      <c r="H41" s="302"/>
      <c r="I41" s="302"/>
      <c r="J41" s="302"/>
      <c r="K41" s="302">
        <v>1</v>
      </c>
      <c r="L41" s="302" t="s">
        <v>907</v>
      </c>
      <c r="M41" s="302">
        <v>630</v>
      </c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 t="s">
        <v>60</v>
      </c>
      <c r="Y41" s="302">
        <v>1</v>
      </c>
      <c r="Z41" s="302">
        <v>320</v>
      </c>
      <c r="AA41" s="299">
        <f t="shared" si="1"/>
        <v>320</v>
      </c>
      <c r="AB41" s="304" t="s">
        <v>20</v>
      </c>
      <c r="AC41" s="192" t="s">
        <v>6179</v>
      </c>
    </row>
    <row r="42" spans="1:29" ht="84" x14ac:dyDescent="0.25">
      <c r="A42" s="297">
        <v>39</v>
      </c>
      <c r="B42" s="306" t="s">
        <v>1263</v>
      </c>
      <c r="C42" s="221" t="s">
        <v>1264</v>
      </c>
      <c r="D42" s="221"/>
      <c r="E42" s="302"/>
      <c r="F42" s="302"/>
      <c r="G42" s="302"/>
      <c r="H42" s="302"/>
      <c r="I42" s="302"/>
      <c r="J42" s="302"/>
      <c r="K42" s="302">
        <v>1</v>
      </c>
      <c r="L42" s="302" t="s">
        <v>895</v>
      </c>
      <c r="M42" s="302">
        <v>1000</v>
      </c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299"/>
      <c r="AB42" s="304" t="s">
        <v>20</v>
      </c>
      <c r="AC42" s="192" t="s">
        <v>6179</v>
      </c>
    </row>
    <row r="43" spans="1:29" ht="48" x14ac:dyDescent="0.25">
      <c r="A43" s="297">
        <v>40</v>
      </c>
      <c r="B43" s="306" t="s">
        <v>1265</v>
      </c>
      <c r="C43" s="221" t="s">
        <v>1266</v>
      </c>
      <c r="D43" s="221"/>
      <c r="E43" s="302"/>
      <c r="F43" s="302"/>
      <c r="G43" s="302"/>
      <c r="H43" s="302"/>
      <c r="I43" s="302"/>
      <c r="J43" s="302"/>
      <c r="K43" s="302">
        <v>1</v>
      </c>
      <c r="L43" s="302" t="s">
        <v>965</v>
      </c>
      <c r="M43" s="302">
        <v>500</v>
      </c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 t="s">
        <v>60</v>
      </c>
      <c r="Y43" s="302">
        <v>2</v>
      </c>
      <c r="Z43" s="302">
        <v>250</v>
      </c>
      <c r="AA43" s="299">
        <f t="shared" si="1"/>
        <v>500</v>
      </c>
      <c r="AB43" s="304" t="s">
        <v>20</v>
      </c>
      <c r="AC43" s="192" t="s">
        <v>6179</v>
      </c>
    </row>
    <row r="44" spans="1:29" x14ac:dyDescent="0.25">
      <c r="A44" s="297">
        <v>41</v>
      </c>
      <c r="B44" s="306"/>
      <c r="C44" s="221"/>
      <c r="D44" s="221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 t="s">
        <v>60</v>
      </c>
      <c r="Y44" s="302">
        <v>1</v>
      </c>
      <c r="Z44" s="302">
        <v>125</v>
      </c>
      <c r="AA44" s="299">
        <f t="shared" si="1"/>
        <v>125</v>
      </c>
      <c r="AB44" s="304" t="s">
        <v>20</v>
      </c>
      <c r="AC44" s="192" t="s">
        <v>6179</v>
      </c>
    </row>
    <row r="45" spans="1:29" ht="36" x14ac:dyDescent="0.25">
      <c r="A45" s="297">
        <v>42</v>
      </c>
      <c r="B45" s="306" t="s">
        <v>1267</v>
      </c>
      <c r="C45" s="221" t="s">
        <v>1268</v>
      </c>
      <c r="D45" s="221"/>
      <c r="E45" s="302"/>
      <c r="F45" s="302"/>
      <c r="G45" s="302"/>
      <c r="H45" s="302"/>
      <c r="I45" s="302"/>
      <c r="J45" s="302"/>
      <c r="K45" s="302">
        <v>1</v>
      </c>
      <c r="L45" s="302" t="s">
        <v>1269</v>
      </c>
      <c r="M45" s="302">
        <v>2000</v>
      </c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 t="s">
        <v>60</v>
      </c>
      <c r="Y45" s="302">
        <v>1</v>
      </c>
      <c r="Z45" s="302">
        <v>250</v>
      </c>
      <c r="AA45" s="299">
        <f t="shared" si="1"/>
        <v>250</v>
      </c>
      <c r="AB45" s="304" t="s">
        <v>20</v>
      </c>
      <c r="AC45" s="192" t="s">
        <v>6179</v>
      </c>
    </row>
    <row r="46" spans="1:29" ht="48" x14ac:dyDescent="0.25">
      <c r="A46" s="297">
        <v>43</v>
      </c>
      <c r="B46" s="306" t="s">
        <v>1270</v>
      </c>
      <c r="C46" s="221" t="s">
        <v>1271</v>
      </c>
      <c r="D46" s="221"/>
      <c r="E46" s="302"/>
      <c r="F46" s="302"/>
      <c r="G46" s="302"/>
      <c r="H46" s="302"/>
      <c r="I46" s="302"/>
      <c r="J46" s="302"/>
      <c r="K46" s="302">
        <v>1</v>
      </c>
      <c r="L46" s="302" t="s">
        <v>924</v>
      </c>
      <c r="M46" s="302">
        <v>750</v>
      </c>
      <c r="N46" s="302"/>
      <c r="O46" s="302"/>
      <c r="P46" s="302"/>
      <c r="Q46" s="302"/>
      <c r="R46" s="302"/>
      <c r="S46" s="302"/>
      <c r="T46" s="302"/>
      <c r="U46" s="302"/>
      <c r="V46" s="302">
        <v>4</v>
      </c>
      <c r="W46" s="302"/>
      <c r="X46" s="302" t="s">
        <v>60</v>
      </c>
      <c r="Y46" s="302">
        <v>2</v>
      </c>
      <c r="Z46" s="302">
        <v>320</v>
      </c>
      <c r="AA46" s="299">
        <f t="shared" si="1"/>
        <v>640</v>
      </c>
      <c r="AB46" s="304" t="s">
        <v>20</v>
      </c>
      <c r="AC46" s="192" t="s">
        <v>6179</v>
      </c>
    </row>
    <row r="47" spans="1:29" ht="36" x14ac:dyDescent="0.25">
      <c r="A47" s="297">
        <v>44</v>
      </c>
      <c r="B47" s="306" t="s">
        <v>1272</v>
      </c>
      <c r="C47" s="221" t="s">
        <v>1273</v>
      </c>
      <c r="D47" s="221"/>
      <c r="E47" s="302"/>
      <c r="F47" s="302"/>
      <c r="G47" s="302"/>
      <c r="H47" s="302"/>
      <c r="I47" s="302"/>
      <c r="J47" s="302"/>
      <c r="K47" s="302">
        <v>1</v>
      </c>
      <c r="L47" s="302" t="s">
        <v>965</v>
      </c>
      <c r="M47" s="302">
        <v>500</v>
      </c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 t="s">
        <v>60</v>
      </c>
      <c r="Y47" s="302">
        <v>1</v>
      </c>
      <c r="Z47" s="302">
        <v>180</v>
      </c>
      <c r="AA47" s="299">
        <f t="shared" si="1"/>
        <v>180</v>
      </c>
      <c r="AB47" s="304" t="s">
        <v>20</v>
      </c>
      <c r="AC47" s="192" t="s">
        <v>6179</v>
      </c>
    </row>
    <row r="48" spans="1:29" ht="48" x14ac:dyDescent="0.25">
      <c r="A48" s="297">
        <v>45</v>
      </c>
      <c r="B48" s="306" t="s">
        <v>1274</v>
      </c>
      <c r="C48" s="221" t="s">
        <v>1275</v>
      </c>
      <c r="D48" s="221"/>
      <c r="E48" s="302"/>
      <c r="F48" s="302"/>
      <c r="G48" s="302"/>
      <c r="H48" s="302"/>
      <c r="I48" s="302"/>
      <c r="J48" s="302"/>
      <c r="K48" s="302">
        <v>1</v>
      </c>
      <c r="L48" s="302" t="s">
        <v>953</v>
      </c>
      <c r="M48" s="302">
        <v>500</v>
      </c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 t="s">
        <v>60</v>
      </c>
      <c r="Y48" s="302">
        <v>1</v>
      </c>
      <c r="Z48" s="302">
        <v>160</v>
      </c>
      <c r="AA48" s="299">
        <f t="shared" si="1"/>
        <v>160</v>
      </c>
      <c r="AB48" s="304" t="s">
        <v>20</v>
      </c>
      <c r="AC48" s="192" t="s">
        <v>6179</v>
      </c>
    </row>
    <row r="49" spans="1:29" x14ac:dyDescent="0.25">
      <c r="A49" s="297">
        <v>46</v>
      </c>
      <c r="B49" s="306"/>
      <c r="C49" s="221"/>
      <c r="D49" s="221"/>
      <c r="E49" s="302"/>
      <c r="F49" s="302"/>
      <c r="G49" s="302"/>
      <c r="H49" s="302"/>
      <c r="I49" s="302"/>
      <c r="J49" s="302"/>
      <c r="K49" s="302"/>
      <c r="L49" s="303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 t="s">
        <v>60</v>
      </c>
      <c r="Y49" s="302">
        <v>1</v>
      </c>
      <c r="Z49" s="302">
        <v>125</v>
      </c>
      <c r="AA49" s="299">
        <f t="shared" si="1"/>
        <v>125</v>
      </c>
      <c r="AB49" s="304" t="s">
        <v>20</v>
      </c>
      <c r="AC49" s="192" t="s">
        <v>6179</v>
      </c>
    </row>
    <row r="50" spans="1:29" x14ac:dyDescent="0.25">
      <c r="A50" s="297">
        <v>47</v>
      </c>
      <c r="B50" s="306"/>
      <c r="C50" s="221"/>
      <c r="D50" s="221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 t="s">
        <v>60</v>
      </c>
      <c r="Y50" s="302">
        <v>1</v>
      </c>
      <c r="Z50" s="302">
        <v>110</v>
      </c>
      <c r="AA50" s="299">
        <f t="shared" si="1"/>
        <v>110</v>
      </c>
      <c r="AB50" s="304" t="s">
        <v>20</v>
      </c>
      <c r="AC50" s="192" t="s">
        <v>6179</v>
      </c>
    </row>
    <row r="51" spans="1:29" x14ac:dyDescent="0.25">
      <c r="A51" s="297">
        <v>48</v>
      </c>
      <c r="B51" s="306"/>
      <c r="C51" s="221"/>
      <c r="D51" s="221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 t="s">
        <v>60</v>
      </c>
      <c r="Y51" s="302">
        <v>1</v>
      </c>
      <c r="Z51" s="302">
        <v>100</v>
      </c>
      <c r="AA51" s="299">
        <f t="shared" si="1"/>
        <v>100</v>
      </c>
      <c r="AB51" s="304" t="s">
        <v>20</v>
      </c>
      <c r="AC51" s="192" t="s">
        <v>6179</v>
      </c>
    </row>
    <row r="52" spans="1:29" x14ac:dyDescent="0.25">
      <c r="A52" s="297">
        <v>49</v>
      </c>
      <c r="B52" s="306"/>
      <c r="C52" s="221"/>
      <c r="D52" s="221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 t="s">
        <v>60</v>
      </c>
      <c r="Y52" s="302">
        <v>1</v>
      </c>
      <c r="Z52" s="302">
        <v>25</v>
      </c>
      <c r="AA52" s="299">
        <f t="shared" si="1"/>
        <v>25</v>
      </c>
      <c r="AB52" s="304" t="s">
        <v>20</v>
      </c>
      <c r="AC52" s="192" t="s">
        <v>6179</v>
      </c>
    </row>
    <row r="53" spans="1:29" ht="48" x14ac:dyDescent="0.25">
      <c r="A53" s="297">
        <v>50</v>
      </c>
      <c r="B53" s="306" t="s">
        <v>1276</v>
      </c>
      <c r="C53" s="221" t="s">
        <v>1277</v>
      </c>
      <c r="D53" s="221"/>
      <c r="E53" s="302"/>
      <c r="F53" s="302"/>
      <c r="G53" s="302"/>
      <c r="H53" s="302"/>
      <c r="I53" s="302"/>
      <c r="J53" s="302"/>
      <c r="K53" s="302">
        <v>1</v>
      </c>
      <c r="L53" s="302" t="s">
        <v>1278</v>
      </c>
      <c r="M53" s="302">
        <v>990</v>
      </c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 t="s">
        <v>60</v>
      </c>
      <c r="Y53" s="302">
        <v>2</v>
      </c>
      <c r="Z53" s="302">
        <v>250</v>
      </c>
      <c r="AA53" s="299">
        <f t="shared" si="1"/>
        <v>500</v>
      </c>
      <c r="AB53" s="304" t="s">
        <v>20</v>
      </c>
      <c r="AC53" s="192" t="s">
        <v>6179</v>
      </c>
    </row>
    <row r="54" spans="1:29" ht="36" x14ac:dyDescent="0.25">
      <c r="A54" s="297">
        <v>51</v>
      </c>
      <c r="B54" s="306" t="s">
        <v>1279</v>
      </c>
      <c r="C54" s="221" t="s">
        <v>1280</v>
      </c>
      <c r="D54" s="221"/>
      <c r="E54" s="302"/>
      <c r="F54" s="302"/>
      <c r="G54" s="302"/>
      <c r="H54" s="302"/>
      <c r="I54" s="302"/>
      <c r="J54" s="302"/>
      <c r="K54" s="302">
        <v>1</v>
      </c>
      <c r="L54" s="302" t="s">
        <v>948</v>
      </c>
      <c r="M54" s="302">
        <v>1000</v>
      </c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 t="s">
        <v>60</v>
      </c>
      <c r="Y54" s="302">
        <v>1</v>
      </c>
      <c r="Z54" s="302">
        <v>180</v>
      </c>
      <c r="AA54" s="299">
        <f t="shared" si="1"/>
        <v>180</v>
      </c>
      <c r="AB54" s="304" t="s">
        <v>20</v>
      </c>
      <c r="AC54" s="192" t="s">
        <v>6179</v>
      </c>
    </row>
    <row r="55" spans="1:29" x14ac:dyDescent="0.25">
      <c r="A55" s="297">
        <v>52</v>
      </c>
      <c r="B55" s="306"/>
      <c r="C55" s="221"/>
      <c r="D55" s="221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 t="s">
        <v>60</v>
      </c>
      <c r="Y55" s="302">
        <v>1</v>
      </c>
      <c r="Z55" s="302">
        <v>125</v>
      </c>
      <c r="AA55" s="299">
        <f t="shared" si="1"/>
        <v>125</v>
      </c>
      <c r="AB55" s="304" t="s">
        <v>20</v>
      </c>
      <c r="AC55" s="192" t="s">
        <v>6179</v>
      </c>
    </row>
    <row r="56" spans="1:29" x14ac:dyDescent="0.25">
      <c r="A56" s="297">
        <v>53</v>
      </c>
      <c r="B56" s="306"/>
      <c r="C56" s="221"/>
      <c r="D56" s="221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 t="s">
        <v>60</v>
      </c>
      <c r="Y56" s="302">
        <v>1</v>
      </c>
      <c r="Z56" s="302">
        <v>82.5</v>
      </c>
      <c r="AA56" s="299">
        <f t="shared" si="1"/>
        <v>82.5</v>
      </c>
      <c r="AB56" s="304" t="s">
        <v>20</v>
      </c>
      <c r="AC56" s="192" t="s">
        <v>6179</v>
      </c>
    </row>
    <row r="57" spans="1:29" ht="36" x14ac:dyDescent="0.25">
      <c r="A57" s="297">
        <v>54</v>
      </c>
      <c r="B57" s="306" t="s">
        <v>1281</v>
      </c>
      <c r="C57" s="221" t="s">
        <v>1282</v>
      </c>
      <c r="D57" s="221"/>
      <c r="E57" s="302"/>
      <c r="F57" s="302"/>
      <c r="G57" s="302"/>
      <c r="H57" s="302"/>
      <c r="I57" s="302"/>
      <c r="J57" s="302"/>
      <c r="K57" s="302">
        <v>1</v>
      </c>
      <c r="L57" s="302" t="s">
        <v>965</v>
      </c>
      <c r="M57" s="302">
        <v>500</v>
      </c>
      <c r="N57" s="302"/>
      <c r="O57" s="302"/>
      <c r="P57" s="302"/>
      <c r="Q57" s="302"/>
      <c r="R57" s="302"/>
      <c r="S57" s="302"/>
      <c r="T57" s="302"/>
      <c r="U57" s="302"/>
      <c r="V57" s="302">
        <v>3</v>
      </c>
      <c r="W57" s="302"/>
      <c r="X57" s="302" t="s">
        <v>60</v>
      </c>
      <c r="Y57" s="302">
        <v>1</v>
      </c>
      <c r="Z57" s="302">
        <v>500</v>
      </c>
      <c r="AA57" s="299">
        <f t="shared" si="1"/>
        <v>500</v>
      </c>
      <c r="AB57" s="304" t="s">
        <v>20</v>
      </c>
      <c r="AC57" s="192" t="s">
        <v>6179</v>
      </c>
    </row>
    <row r="58" spans="1:29" x14ac:dyDescent="0.25">
      <c r="A58" s="297">
        <v>55</v>
      </c>
      <c r="B58" s="306"/>
      <c r="C58" s="221"/>
      <c r="D58" s="221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 t="s">
        <v>60</v>
      </c>
      <c r="Y58" s="302">
        <v>1</v>
      </c>
      <c r="Z58" s="302">
        <v>250</v>
      </c>
      <c r="AA58" s="299">
        <f t="shared" si="1"/>
        <v>250</v>
      </c>
      <c r="AB58" s="304" t="s">
        <v>20</v>
      </c>
      <c r="AC58" s="192" t="s">
        <v>6179</v>
      </c>
    </row>
    <row r="59" spans="1:29" ht="48" x14ac:dyDescent="0.25">
      <c r="A59" s="297">
        <v>56</v>
      </c>
      <c r="B59" s="306" t="s">
        <v>1283</v>
      </c>
      <c r="C59" s="221" t="s">
        <v>1284</v>
      </c>
      <c r="D59" s="221"/>
      <c r="E59" s="302"/>
      <c r="F59" s="302"/>
      <c r="G59" s="302"/>
      <c r="H59" s="302"/>
      <c r="I59" s="302"/>
      <c r="J59" s="302"/>
      <c r="K59" s="302">
        <v>1</v>
      </c>
      <c r="L59" s="303" t="s">
        <v>1285</v>
      </c>
      <c r="M59" s="302">
        <v>2000</v>
      </c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 t="s">
        <v>60</v>
      </c>
      <c r="Y59" s="302">
        <v>1</v>
      </c>
      <c r="Z59" s="302">
        <v>200</v>
      </c>
      <c r="AA59" s="299">
        <f t="shared" si="1"/>
        <v>200</v>
      </c>
      <c r="AB59" s="304" t="s">
        <v>20</v>
      </c>
      <c r="AC59" s="192" t="s">
        <v>6179</v>
      </c>
    </row>
    <row r="60" spans="1:29" x14ac:dyDescent="0.25">
      <c r="A60" s="297">
        <v>57</v>
      </c>
      <c r="B60" s="306"/>
      <c r="C60" s="221"/>
      <c r="D60" s="221"/>
      <c r="E60" s="302"/>
      <c r="F60" s="302"/>
      <c r="G60" s="302"/>
      <c r="H60" s="302"/>
      <c r="I60" s="302"/>
      <c r="J60" s="302"/>
      <c r="K60" s="302"/>
      <c r="L60" s="303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 t="s">
        <v>60</v>
      </c>
      <c r="Y60" s="302">
        <v>1</v>
      </c>
      <c r="Z60" s="302">
        <v>1010</v>
      </c>
      <c r="AA60" s="299">
        <f t="shared" si="1"/>
        <v>1010</v>
      </c>
      <c r="AB60" s="304" t="s">
        <v>20</v>
      </c>
      <c r="AC60" s="192" t="s">
        <v>6179</v>
      </c>
    </row>
    <row r="61" spans="1:29" ht="36" x14ac:dyDescent="0.25">
      <c r="A61" s="297">
        <v>58</v>
      </c>
      <c r="B61" s="306" t="s">
        <v>1286</v>
      </c>
      <c r="C61" s="221" t="s">
        <v>1287</v>
      </c>
      <c r="D61" s="221"/>
      <c r="E61" s="302"/>
      <c r="F61" s="302"/>
      <c r="G61" s="302"/>
      <c r="H61" s="302"/>
      <c r="I61" s="302"/>
      <c r="J61" s="302"/>
      <c r="K61" s="302">
        <v>1</v>
      </c>
      <c r="L61" s="302" t="s">
        <v>1241</v>
      </c>
      <c r="M61" s="302">
        <v>2000</v>
      </c>
      <c r="N61" s="302"/>
      <c r="O61" s="302"/>
      <c r="P61" s="302"/>
      <c r="Q61" s="302"/>
      <c r="R61" s="302"/>
      <c r="S61" s="302"/>
      <c r="T61" s="302"/>
      <c r="U61" s="302"/>
      <c r="V61" s="302">
        <v>2</v>
      </c>
      <c r="W61" s="302"/>
      <c r="X61" s="302" t="s">
        <v>60</v>
      </c>
      <c r="Y61" s="302">
        <v>1</v>
      </c>
      <c r="Z61" s="302">
        <v>1500</v>
      </c>
      <c r="AA61" s="299">
        <f t="shared" si="1"/>
        <v>1500</v>
      </c>
      <c r="AB61" s="304" t="s">
        <v>20</v>
      </c>
      <c r="AC61" s="192" t="s">
        <v>6179</v>
      </c>
    </row>
    <row r="62" spans="1:29" x14ac:dyDescent="0.25">
      <c r="A62" s="297">
        <v>59</v>
      </c>
      <c r="B62" s="306"/>
      <c r="C62" s="221"/>
      <c r="D62" s="221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 t="s">
        <v>60</v>
      </c>
      <c r="Y62" s="302">
        <v>1</v>
      </c>
      <c r="Z62" s="302">
        <v>500</v>
      </c>
      <c r="AA62" s="299">
        <f t="shared" si="1"/>
        <v>500</v>
      </c>
      <c r="AB62" s="304" t="s">
        <v>20</v>
      </c>
      <c r="AC62" s="192" t="s">
        <v>6179</v>
      </c>
    </row>
    <row r="63" spans="1:29" ht="72" x14ac:dyDescent="0.25">
      <c r="A63" s="297">
        <v>60</v>
      </c>
      <c r="B63" s="306" t="s">
        <v>1288</v>
      </c>
      <c r="C63" s="221" t="s">
        <v>1289</v>
      </c>
      <c r="D63" s="221"/>
      <c r="E63" s="302"/>
      <c r="F63" s="302"/>
      <c r="G63" s="302"/>
      <c r="H63" s="302"/>
      <c r="I63" s="302"/>
      <c r="J63" s="302"/>
      <c r="K63" s="302">
        <v>1</v>
      </c>
      <c r="L63" s="302" t="s">
        <v>948</v>
      </c>
      <c r="M63" s="302">
        <v>1000</v>
      </c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 t="s">
        <v>60</v>
      </c>
      <c r="Y63" s="302">
        <v>1</v>
      </c>
      <c r="Z63" s="302">
        <v>500</v>
      </c>
      <c r="AA63" s="299">
        <f t="shared" si="1"/>
        <v>500</v>
      </c>
      <c r="AB63" s="304" t="s">
        <v>20</v>
      </c>
      <c r="AC63" s="192" t="s">
        <v>6179</v>
      </c>
    </row>
    <row r="64" spans="1:29" x14ac:dyDescent="0.25">
      <c r="A64" s="297">
        <v>61</v>
      </c>
      <c r="B64" s="306"/>
      <c r="C64" s="221"/>
      <c r="D64" s="221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 t="s">
        <v>60</v>
      </c>
      <c r="Y64" s="302">
        <v>1</v>
      </c>
      <c r="Z64" s="302">
        <v>250</v>
      </c>
      <c r="AA64" s="299">
        <f t="shared" si="1"/>
        <v>250</v>
      </c>
      <c r="AB64" s="304" t="s">
        <v>20</v>
      </c>
      <c r="AC64" s="192" t="s">
        <v>6179</v>
      </c>
    </row>
    <row r="65" spans="1:29" ht="36" x14ac:dyDescent="0.25">
      <c r="A65" s="297">
        <v>62</v>
      </c>
      <c r="B65" s="306" t="s">
        <v>1290</v>
      </c>
      <c r="C65" s="221" t="s">
        <v>1291</v>
      </c>
      <c r="D65" s="221"/>
      <c r="E65" s="302"/>
      <c r="F65" s="302"/>
      <c r="G65" s="302"/>
      <c r="H65" s="302"/>
      <c r="I65" s="302"/>
      <c r="J65" s="302"/>
      <c r="K65" s="302">
        <v>1</v>
      </c>
      <c r="L65" s="302" t="s">
        <v>907</v>
      </c>
      <c r="M65" s="302">
        <v>630</v>
      </c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 t="s">
        <v>60</v>
      </c>
      <c r="Y65" s="302">
        <v>1</v>
      </c>
      <c r="Z65" s="302">
        <v>500</v>
      </c>
      <c r="AA65" s="299">
        <f t="shared" si="1"/>
        <v>500</v>
      </c>
      <c r="AB65" s="304" t="s">
        <v>20</v>
      </c>
      <c r="AC65" s="192" t="s">
        <v>6179</v>
      </c>
    </row>
    <row r="66" spans="1:29" x14ac:dyDescent="0.25">
      <c r="A66" s="297">
        <v>63</v>
      </c>
      <c r="B66" s="306"/>
      <c r="C66" s="221"/>
      <c r="D66" s="221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 t="s">
        <v>60</v>
      </c>
      <c r="Y66" s="302">
        <v>1</v>
      </c>
      <c r="Z66" s="302">
        <v>125</v>
      </c>
      <c r="AA66" s="299">
        <f t="shared" si="1"/>
        <v>125</v>
      </c>
      <c r="AB66" s="304" t="s">
        <v>20</v>
      </c>
      <c r="AC66" s="192" t="s">
        <v>6179</v>
      </c>
    </row>
    <row r="67" spans="1:29" ht="72" x14ac:dyDescent="0.25">
      <c r="A67" s="297">
        <v>64</v>
      </c>
      <c r="B67" s="306" t="s">
        <v>1292</v>
      </c>
      <c r="C67" s="221" t="s">
        <v>1293</v>
      </c>
      <c r="D67" s="221"/>
      <c r="E67" s="302"/>
      <c r="F67" s="302"/>
      <c r="G67" s="302"/>
      <c r="H67" s="302"/>
      <c r="I67" s="302"/>
      <c r="J67" s="302"/>
      <c r="K67" s="302">
        <v>1</v>
      </c>
      <c r="L67" s="302" t="s">
        <v>965</v>
      </c>
      <c r="M67" s="302">
        <v>500</v>
      </c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 t="s">
        <v>60</v>
      </c>
      <c r="Y67" s="302">
        <v>1</v>
      </c>
      <c r="Z67" s="302">
        <v>500</v>
      </c>
      <c r="AA67" s="299">
        <f t="shared" si="1"/>
        <v>500</v>
      </c>
      <c r="AB67" s="304" t="s">
        <v>20</v>
      </c>
      <c r="AC67" s="192" t="s">
        <v>6179</v>
      </c>
    </row>
    <row r="68" spans="1:29" x14ac:dyDescent="0.25">
      <c r="A68" s="297">
        <v>65</v>
      </c>
      <c r="B68" s="306"/>
      <c r="C68" s="221"/>
      <c r="D68" s="221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 t="s">
        <v>60</v>
      </c>
      <c r="Y68" s="302">
        <v>1</v>
      </c>
      <c r="Z68" s="302">
        <v>62.5</v>
      </c>
      <c r="AA68" s="299">
        <f t="shared" si="1"/>
        <v>62.5</v>
      </c>
      <c r="AB68" s="304" t="s">
        <v>20</v>
      </c>
      <c r="AC68" s="192" t="s">
        <v>6179</v>
      </c>
    </row>
    <row r="69" spans="1:29" ht="24" x14ac:dyDescent="0.25">
      <c r="A69" s="297">
        <v>66</v>
      </c>
      <c r="B69" s="306" t="s">
        <v>1294</v>
      </c>
      <c r="C69" s="221" t="s">
        <v>1295</v>
      </c>
      <c r="D69" s="221"/>
      <c r="E69" s="302"/>
      <c r="F69" s="302"/>
      <c r="G69" s="302"/>
      <c r="H69" s="302"/>
      <c r="I69" s="302"/>
      <c r="J69" s="302"/>
      <c r="K69" s="302">
        <v>1</v>
      </c>
      <c r="L69" s="302" t="s">
        <v>948</v>
      </c>
      <c r="M69" s="302">
        <v>1000</v>
      </c>
      <c r="N69" s="302"/>
      <c r="O69" s="302"/>
      <c r="P69" s="302"/>
      <c r="Q69" s="302"/>
      <c r="R69" s="302"/>
      <c r="S69" s="302"/>
      <c r="T69" s="302"/>
      <c r="U69" s="302"/>
      <c r="V69" s="302">
        <v>1</v>
      </c>
      <c r="W69" s="302"/>
      <c r="X69" s="302" t="s">
        <v>60</v>
      </c>
      <c r="Y69" s="302">
        <v>1</v>
      </c>
      <c r="Z69" s="302">
        <v>600</v>
      </c>
      <c r="AA69" s="299">
        <f t="shared" si="1"/>
        <v>600</v>
      </c>
      <c r="AB69" s="304" t="s">
        <v>20</v>
      </c>
      <c r="AC69" s="192" t="s">
        <v>6179</v>
      </c>
    </row>
    <row r="70" spans="1:29" x14ac:dyDescent="0.25">
      <c r="A70" s="297">
        <v>67</v>
      </c>
      <c r="B70" s="306"/>
      <c r="C70" s="221"/>
      <c r="D70" s="221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 t="s">
        <v>60</v>
      </c>
      <c r="Y70" s="302">
        <v>1</v>
      </c>
      <c r="Z70" s="302">
        <v>250</v>
      </c>
      <c r="AA70" s="299">
        <f t="shared" si="1"/>
        <v>250</v>
      </c>
      <c r="AB70" s="304" t="s">
        <v>20</v>
      </c>
      <c r="AC70" s="192" t="s">
        <v>6179</v>
      </c>
    </row>
    <row r="71" spans="1:29" x14ac:dyDescent="0.25">
      <c r="A71" s="297">
        <v>68</v>
      </c>
      <c r="B71" s="306"/>
      <c r="C71" s="221"/>
      <c r="D71" s="221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 t="s">
        <v>60</v>
      </c>
      <c r="Y71" s="302">
        <v>1</v>
      </c>
      <c r="Z71" s="302">
        <v>200</v>
      </c>
      <c r="AA71" s="299">
        <f t="shared" si="1"/>
        <v>200</v>
      </c>
      <c r="AB71" s="304" t="s">
        <v>20</v>
      </c>
      <c r="AC71" s="192" t="s">
        <v>6179</v>
      </c>
    </row>
    <row r="72" spans="1:29" ht="24" x14ac:dyDescent="0.25">
      <c r="A72" s="297">
        <v>69</v>
      </c>
      <c r="B72" s="306" t="s">
        <v>1296</v>
      </c>
      <c r="C72" s="221" t="s">
        <v>1297</v>
      </c>
      <c r="D72" s="221"/>
      <c r="E72" s="302"/>
      <c r="F72" s="302"/>
      <c r="G72" s="302"/>
      <c r="H72" s="302"/>
      <c r="I72" s="302"/>
      <c r="J72" s="302"/>
      <c r="K72" s="302">
        <v>1</v>
      </c>
      <c r="L72" s="302" t="s">
        <v>933</v>
      </c>
      <c r="M72" s="302">
        <v>1500</v>
      </c>
      <c r="N72" s="302"/>
      <c r="O72" s="302"/>
      <c r="P72" s="302"/>
      <c r="Q72" s="302"/>
      <c r="R72" s="302"/>
      <c r="S72" s="302"/>
      <c r="T72" s="302"/>
      <c r="U72" s="302"/>
      <c r="V72" s="302">
        <v>1</v>
      </c>
      <c r="W72" s="302"/>
      <c r="X72" s="302" t="s">
        <v>60</v>
      </c>
      <c r="Y72" s="302">
        <v>2</v>
      </c>
      <c r="Z72" s="302">
        <v>500</v>
      </c>
      <c r="AA72" s="299">
        <f t="shared" si="1"/>
        <v>1000</v>
      </c>
      <c r="AB72" s="304" t="s">
        <v>20</v>
      </c>
      <c r="AC72" s="192" t="s">
        <v>6179</v>
      </c>
    </row>
    <row r="73" spans="1:29" ht="48" x14ac:dyDescent="0.25">
      <c r="A73" s="297">
        <v>70</v>
      </c>
      <c r="B73" s="306" t="s">
        <v>1298</v>
      </c>
      <c r="C73" s="221" t="s">
        <v>1299</v>
      </c>
      <c r="D73" s="221"/>
      <c r="E73" s="302"/>
      <c r="F73" s="302"/>
      <c r="G73" s="302"/>
      <c r="H73" s="302"/>
      <c r="I73" s="302"/>
      <c r="J73" s="302"/>
      <c r="K73" s="302">
        <v>1</v>
      </c>
      <c r="L73" s="303" t="s">
        <v>1300</v>
      </c>
      <c r="M73" s="302">
        <v>2500</v>
      </c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299"/>
      <c r="AB73" s="304" t="s">
        <v>20</v>
      </c>
      <c r="AC73" s="192" t="s">
        <v>6179</v>
      </c>
    </row>
    <row r="74" spans="1:29" ht="36" x14ac:dyDescent="0.25">
      <c r="A74" s="297">
        <v>71</v>
      </c>
      <c r="B74" s="306" t="s">
        <v>1301</v>
      </c>
      <c r="C74" s="221" t="s">
        <v>1302</v>
      </c>
      <c r="D74" s="221"/>
      <c r="E74" s="302"/>
      <c r="F74" s="302"/>
      <c r="G74" s="302"/>
      <c r="H74" s="302"/>
      <c r="I74" s="302"/>
      <c r="J74" s="302"/>
      <c r="K74" s="302">
        <v>1</v>
      </c>
      <c r="L74" s="302" t="s">
        <v>1303</v>
      </c>
      <c r="M74" s="302">
        <v>1890</v>
      </c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299"/>
      <c r="AB74" s="304" t="s">
        <v>20</v>
      </c>
      <c r="AC74" s="192" t="s">
        <v>6179</v>
      </c>
    </row>
    <row r="75" spans="1:29" ht="36" x14ac:dyDescent="0.25">
      <c r="A75" s="297">
        <v>72</v>
      </c>
      <c r="B75" s="306" t="s">
        <v>1304</v>
      </c>
      <c r="C75" s="221" t="s">
        <v>1305</v>
      </c>
      <c r="D75" s="221"/>
      <c r="E75" s="302"/>
      <c r="F75" s="302"/>
      <c r="G75" s="302"/>
      <c r="H75" s="302"/>
      <c r="I75" s="302"/>
      <c r="J75" s="302"/>
      <c r="K75" s="302">
        <v>1</v>
      </c>
      <c r="L75" s="302" t="s">
        <v>924</v>
      </c>
      <c r="M75" s="302">
        <v>750</v>
      </c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 t="s">
        <v>60</v>
      </c>
      <c r="Y75" s="302">
        <v>1</v>
      </c>
      <c r="Z75" s="302">
        <v>250</v>
      </c>
      <c r="AA75" s="299">
        <f t="shared" si="1"/>
        <v>250</v>
      </c>
      <c r="AB75" s="304" t="s">
        <v>20</v>
      </c>
      <c r="AC75" s="192" t="s">
        <v>6179</v>
      </c>
    </row>
    <row r="76" spans="1:29" x14ac:dyDescent="0.25">
      <c r="A76" s="297">
        <v>73</v>
      </c>
      <c r="B76" s="306"/>
      <c r="C76" s="221"/>
      <c r="D76" s="221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 t="s">
        <v>60</v>
      </c>
      <c r="Y76" s="302">
        <v>1</v>
      </c>
      <c r="Z76" s="302">
        <v>82.5</v>
      </c>
      <c r="AA76" s="299">
        <f t="shared" si="1"/>
        <v>82.5</v>
      </c>
      <c r="AB76" s="304" t="s">
        <v>20</v>
      </c>
      <c r="AC76" s="192" t="s">
        <v>6179</v>
      </c>
    </row>
    <row r="77" spans="1:29" ht="36" x14ac:dyDescent="0.25">
      <c r="A77" s="297">
        <v>74</v>
      </c>
      <c r="B77" s="306" t="s">
        <v>1306</v>
      </c>
      <c r="C77" s="221" t="s">
        <v>1307</v>
      </c>
      <c r="D77" s="221"/>
      <c r="E77" s="302"/>
      <c r="F77" s="302"/>
      <c r="G77" s="302"/>
      <c r="H77" s="302"/>
      <c r="I77" s="302"/>
      <c r="J77" s="302"/>
      <c r="K77" s="302">
        <v>1</v>
      </c>
      <c r="L77" s="302" t="s">
        <v>1308</v>
      </c>
      <c r="M77" s="302">
        <v>2000</v>
      </c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 t="s">
        <v>60</v>
      </c>
      <c r="Y77" s="302">
        <v>2</v>
      </c>
      <c r="Z77" s="302">
        <v>1010</v>
      </c>
      <c r="AA77" s="299">
        <f t="shared" si="1"/>
        <v>2020</v>
      </c>
      <c r="AB77" s="304" t="s">
        <v>20</v>
      </c>
      <c r="AC77" s="192" t="s">
        <v>6179</v>
      </c>
    </row>
    <row r="78" spans="1:29" ht="36" x14ac:dyDescent="0.25">
      <c r="A78" s="297">
        <v>75</v>
      </c>
      <c r="B78" s="306" t="s">
        <v>1309</v>
      </c>
      <c r="C78" s="221" t="s">
        <v>1310</v>
      </c>
      <c r="D78" s="221"/>
      <c r="E78" s="302"/>
      <c r="F78" s="302"/>
      <c r="G78" s="302"/>
      <c r="H78" s="302"/>
      <c r="I78" s="302"/>
      <c r="J78" s="302"/>
      <c r="K78" s="302">
        <v>1</v>
      </c>
      <c r="L78" s="302" t="s">
        <v>1253</v>
      </c>
      <c r="M78" s="302">
        <v>1250</v>
      </c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299"/>
      <c r="AB78" s="304" t="s">
        <v>20</v>
      </c>
      <c r="AC78" s="192" t="s">
        <v>6179</v>
      </c>
    </row>
    <row r="79" spans="1:29" ht="48" x14ac:dyDescent="0.25">
      <c r="A79" s="297">
        <v>76</v>
      </c>
      <c r="B79" s="306" t="s">
        <v>1311</v>
      </c>
      <c r="C79" s="221" t="s">
        <v>1312</v>
      </c>
      <c r="D79" s="221"/>
      <c r="E79" s="302"/>
      <c r="F79" s="302"/>
      <c r="G79" s="302"/>
      <c r="H79" s="302"/>
      <c r="I79" s="302"/>
      <c r="J79" s="302"/>
      <c r="K79" s="302">
        <v>1</v>
      </c>
      <c r="L79" s="302" t="s">
        <v>1241</v>
      </c>
      <c r="M79" s="302">
        <v>2000</v>
      </c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 t="s">
        <v>60</v>
      </c>
      <c r="Y79" s="302">
        <v>3</v>
      </c>
      <c r="Z79" s="302">
        <v>500</v>
      </c>
      <c r="AA79" s="299">
        <f t="shared" si="1"/>
        <v>1500</v>
      </c>
      <c r="AB79" s="304" t="s">
        <v>20</v>
      </c>
      <c r="AC79" s="192" t="s">
        <v>6179</v>
      </c>
    </row>
    <row r="80" spans="1:29" ht="60" x14ac:dyDescent="0.25">
      <c r="A80" s="297">
        <v>77</v>
      </c>
      <c r="B80" s="306" t="s">
        <v>1313</v>
      </c>
      <c r="C80" s="221" t="s">
        <v>1314</v>
      </c>
      <c r="D80" s="221"/>
      <c r="E80" s="302"/>
      <c r="F80" s="302"/>
      <c r="G80" s="302"/>
      <c r="H80" s="302"/>
      <c r="I80" s="302"/>
      <c r="J80" s="302"/>
      <c r="K80" s="302">
        <v>1</v>
      </c>
      <c r="L80" s="302" t="s">
        <v>1013</v>
      </c>
      <c r="M80" s="302">
        <v>2500</v>
      </c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 t="s">
        <v>60</v>
      </c>
      <c r="Y80" s="302">
        <v>1</v>
      </c>
      <c r="Z80" s="302">
        <v>1010</v>
      </c>
      <c r="AA80" s="299">
        <f t="shared" si="1"/>
        <v>1010</v>
      </c>
      <c r="AB80" s="304" t="s">
        <v>20</v>
      </c>
      <c r="AC80" s="192" t="s">
        <v>6179</v>
      </c>
    </row>
    <row r="81" spans="1:29" ht="24" x14ac:dyDescent="0.25">
      <c r="A81" s="297">
        <v>78</v>
      </c>
      <c r="B81" s="306" t="s">
        <v>1315</v>
      </c>
      <c r="C81" s="221" t="s">
        <v>1316</v>
      </c>
      <c r="D81" s="221"/>
      <c r="E81" s="302"/>
      <c r="F81" s="302"/>
      <c r="G81" s="302"/>
      <c r="H81" s="302"/>
      <c r="I81" s="302"/>
      <c r="J81" s="302"/>
      <c r="K81" s="302">
        <v>1</v>
      </c>
      <c r="L81" s="302" t="s">
        <v>965</v>
      </c>
      <c r="M81" s="302">
        <v>500</v>
      </c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 t="s">
        <v>60</v>
      </c>
      <c r="Y81" s="302">
        <v>1</v>
      </c>
      <c r="Z81" s="302">
        <v>45</v>
      </c>
      <c r="AA81" s="299">
        <f t="shared" si="1"/>
        <v>45</v>
      </c>
      <c r="AB81" s="304" t="s">
        <v>20</v>
      </c>
      <c r="AC81" s="192" t="s">
        <v>6179</v>
      </c>
    </row>
    <row r="82" spans="1:29" ht="48" x14ac:dyDescent="0.25">
      <c r="A82" s="297">
        <v>79</v>
      </c>
      <c r="B82" s="306" t="s">
        <v>1317</v>
      </c>
      <c r="C82" s="221" t="s">
        <v>1318</v>
      </c>
      <c r="D82" s="221"/>
      <c r="E82" s="302"/>
      <c r="F82" s="302"/>
      <c r="G82" s="302"/>
      <c r="H82" s="302"/>
      <c r="I82" s="302"/>
      <c r="J82" s="302"/>
      <c r="K82" s="302">
        <v>1</v>
      </c>
      <c r="L82" s="302" t="s">
        <v>924</v>
      </c>
      <c r="M82" s="302">
        <v>750</v>
      </c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299"/>
      <c r="AB82" s="304" t="s">
        <v>20</v>
      </c>
      <c r="AC82" s="192" t="s">
        <v>6179</v>
      </c>
    </row>
    <row r="83" spans="1:29" ht="72" x14ac:dyDescent="0.25">
      <c r="A83" s="297">
        <v>80</v>
      </c>
      <c r="B83" s="306" t="s">
        <v>1319</v>
      </c>
      <c r="C83" s="221" t="s">
        <v>1320</v>
      </c>
      <c r="D83" s="221"/>
      <c r="E83" s="302"/>
      <c r="F83" s="302"/>
      <c r="G83" s="302"/>
      <c r="H83" s="302"/>
      <c r="I83" s="302"/>
      <c r="J83" s="302"/>
      <c r="K83" s="302">
        <v>1</v>
      </c>
      <c r="L83" s="302" t="s">
        <v>965</v>
      </c>
      <c r="M83" s="302">
        <v>500</v>
      </c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299"/>
      <c r="AB83" s="304" t="s">
        <v>20</v>
      </c>
      <c r="AC83" s="192" t="s">
        <v>6179</v>
      </c>
    </row>
    <row r="84" spans="1:29" ht="60" x14ac:dyDescent="0.25">
      <c r="A84" s="297">
        <v>81</v>
      </c>
      <c r="B84" s="306" t="s">
        <v>1321</v>
      </c>
      <c r="C84" s="221" t="s">
        <v>1322</v>
      </c>
      <c r="D84" s="221"/>
      <c r="E84" s="302"/>
      <c r="F84" s="302"/>
      <c r="G84" s="302"/>
      <c r="H84" s="302"/>
      <c r="I84" s="302"/>
      <c r="J84" s="302"/>
      <c r="K84" s="302">
        <v>1</v>
      </c>
      <c r="L84" s="302" t="s">
        <v>965</v>
      </c>
      <c r="M84" s="302">
        <v>500</v>
      </c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299"/>
      <c r="AB84" s="304" t="s">
        <v>20</v>
      </c>
      <c r="AC84" s="192" t="s">
        <v>6179</v>
      </c>
    </row>
    <row r="85" spans="1:29" ht="60" x14ac:dyDescent="0.25">
      <c r="A85" s="297">
        <v>82</v>
      </c>
      <c r="B85" s="306" t="s">
        <v>1323</v>
      </c>
      <c r="C85" s="221" t="s">
        <v>1324</v>
      </c>
      <c r="D85" s="221"/>
      <c r="E85" s="302"/>
      <c r="F85" s="302"/>
      <c r="G85" s="302"/>
      <c r="H85" s="302"/>
      <c r="I85" s="302"/>
      <c r="J85" s="302"/>
      <c r="K85" s="302">
        <v>1</v>
      </c>
      <c r="L85" s="302" t="s">
        <v>948</v>
      </c>
      <c r="M85" s="302">
        <v>1000</v>
      </c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 t="s">
        <v>60</v>
      </c>
      <c r="Y85" s="302">
        <v>1</v>
      </c>
      <c r="Z85" s="302">
        <v>500</v>
      </c>
      <c r="AA85" s="299">
        <f t="shared" si="1"/>
        <v>500</v>
      </c>
      <c r="AB85" s="304" t="s">
        <v>20</v>
      </c>
      <c r="AC85" s="192" t="s">
        <v>6179</v>
      </c>
    </row>
    <row r="86" spans="1:29" ht="60" x14ac:dyDescent="0.25">
      <c r="A86" s="297">
        <v>83</v>
      </c>
      <c r="B86" s="306" t="s">
        <v>1325</v>
      </c>
      <c r="C86" s="221" t="s">
        <v>1326</v>
      </c>
      <c r="D86" s="221"/>
      <c r="E86" s="302"/>
      <c r="F86" s="302"/>
      <c r="G86" s="302"/>
      <c r="H86" s="302"/>
      <c r="I86" s="302"/>
      <c r="J86" s="302"/>
      <c r="K86" s="302">
        <v>1</v>
      </c>
      <c r="L86" s="302" t="s">
        <v>965</v>
      </c>
      <c r="M86" s="302">
        <v>500</v>
      </c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299"/>
      <c r="AB86" s="304" t="s">
        <v>20</v>
      </c>
      <c r="AC86" s="192" t="s">
        <v>6179</v>
      </c>
    </row>
    <row r="87" spans="1:29" ht="60" x14ac:dyDescent="0.25">
      <c r="A87" s="297">
        <v>84</v>
      </c>
      <c r="B87" s="306" t="s">
        <v>1327</v>
      </c>
      <c r="C87" s="221" t="s">
        <v>1328</v>
      </c>
      <c r="D87" s="221"/>
      <c r="E87" s="302"/>
      <c r="F87" s="302"/>
      <c r="G87" s="302"/>
      <c r="H87" s="302"/>
      <c r="I87" s="302"/>
      <c r="J87" s="302"/>
      <c r="K87" s="302">
        <v>1</v>
      </c>
      <c r="L87" s="302" t="s">
        <v>1013</v>
      </c>
      <c r="M87" s="302">
        <v>2500</v>
      </c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 t="s">
        <v>60</v>
      </c>
      <c r="Y87" s="302">
        <v>1</v>
      </c>
      <c r="Z87" s="302">
        <v>625</v>
      </c>
      <c r="AA87" s="299">
        <f t="shared" si="1"/>
        <v>625</v>
      </c>
      <c r="AB87" s="304" t="s">
        <v>20</v>
      </c>
      <c r="AC87" s="192" t="s">
        <v>6179</v>
      </c>
    </row>
    <row r="88" spans="1:29" ht="48" x14ac:dyDescent="0.25">
      <c r="A88" s="297">
        <v>85</v>
      </c>
      <c r="B88" s="306" t="s">
        <v>1329</v>
      </c>
      <c r="C88" s="221" t="s">
        <v>1330</v>
      </c>
      <c r="D88" s="221"/>
      <c r="E88" s="302"/>
      <c r="F88" s="302"/>
      <c r="G88" s="302"/>
      <c r="H88" s="302"/>
      <c r="I88" s="302"/>
      <c r="J88" s="302"/>
      <c r="K88" s="302">
        <v>1</v>
      </c>
      <c r="L88" s="302" t="s">
        <v>965</v>
      </c>
      <c r="M88" s="302">
        <v>500</v>
      </c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 t="s">
        <v>60</v>
      </c>
      <c r="Y88" s="302">
        <v>1</v>
      </c>
      <c r="Z88" s="302">
        <v>500</v>
      </c>
      <c r="AA88" s="299">
        <f t="shared" si="1"/>
        <v>500</v>
      </c>
      <c r="AB88" s="304" t="s">
        <v>20</v>
      </c>
      <c r="AC88" s="192" t="s">
        <v>6179</v>
      </c>
    </row>
    <row r="89" spans="1:29" ht="60" x14ac:dyDescent="0.25">
      <c r="A89" s="297">
        <v>86</v>
      </c>
      <c r="B89" s="306" t="s">
        <v>1331</v>
      </c>
      <c r="C89" s="221" t="s">
        <v>1332</v>
      </c>
      <c r="D89" s="221"/>
      <c r="E89" s="302"/>
      <c r="F89" s="302"/>
      <c r="G89" s="302"/>
      <c r="H89" s="302"/>
      <c r="I89" s="302"/>
      <c r="J89" s="302"/>
      <c r="K89" s="302">
        <v>1</v>
      </c>
      <c r="L89" s="302" t="s">
        <v>965</v>
      </c>
      <c r="M89" s="302">
        <v>500</v>
      </c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 t="s">
        <v>60</v>
      </c>
      <c r="Y89" s="302">
        <v>1</v>
      </c>
      <c r="Z89" s="302">
        <v>180</v>
      </c>
      <c r="AA89" s="299">
        <f t="shared" si="1"/>
        <v>180</v>
      </c>
      <c r="AB89" s="304" t="s">
        <v>20</v>
      </c>
      <c r="AC89" s="192" t="s">
        <v>6179</v>
      </c>
    </row>
    <row r="90" spans="1:29" ht="48" x14ac:dyDescent="0.25">
      <c r="A90" s="297">
        <v>87</v>
      </c>
      <c r="B90" s="306" t="s">
        <v>1333</v>
      </c>
      <c r="C90" s="221" t="s">
        <v>1334</v>
      </c>
      <c r="D90" s="221"/>
      <c r="E90" s="302"/>
      <c r="F90" s="302"/>
      <c r="G90" s="302"/>
      <c r="H90" s="302"/>
      <c r="I90" s="302"/>
      <c r="J90" s="302"/>
      <c r="K90" s="302">
        <v>1</v>
      </c>
      <c r="L90" s="302" t="s">
        <v>927</v>
      </c>
      <c r="M90" s="302">
        <v>400</v>
      </c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 t="s">
        <v>60</v>
      </c>
      <c r="Y90" s="302">
        <v>1</v>
      </c>
      <c r="Z90" s="302">
        <v>100</v>
      </c>
      <c r="AA90" s="299">
        <f t="shared" si="1"/>
        <v>100</v>
      </c>
      <c r="AB90" s="304" t="s">
        <v>20</v>
      </c>
      <c r="AC90" s="192" t="s">
        <v>6179</v>
      </c>
    </row>
    <row r="91" spans="1:29" ht="36" x14ac:dyDescent="0.25">
      <c r="A91" s="297">
        <v>88</v>
      </c>
      <c r="B91" s="306" t="s">
        <v>1335</v>
      </c>
      <c r="C91" s="221" t="s">
        <v>1336</v>
      </c>
      <c r="D91" s="221"/>
      <c r="E91" s="302"/>
      <c r="F91" s="302"/>
      <c r="G91" s="302"/>
      <c r="H91" s="302"/>
      <c r="I91" s="302"/>
      <c r="J91" s="302"/>
      <c r="K91" s="302">
        <v>1</v>
      </c>
      <c r="L91" s="302" t="s">
        <v>927</v>
      </c>
      <c r="M91" s="302">
        <v>400</v>
      </c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299"/>
      <c r="AB91" s="304" t="s">
        <v>20</v>
      </c>
      <c r="AC91" s="192" t="s">
        <v>6179</v>
      </c>
    </row>
    <row r="92" spans="1:29" ht="60" x14ac:dyDescent="0.25">
      <c r="A92" s="297">
        <v>89</v>
      </c>
      <c r="B92" s="306" t="s">
        <v>1337</v>
      </c>
      <c r="C92" s="221" t="s">
        <v>1338</v>
      </c>
      <c r="D92" s="221"/>
      <c r="E92" s="302"/>
      <c r="F92" s="302"/>
      <c r="G92" s="302"/>
      <c r="H92" s="302"/>
      <c r="I92" s="302"/>
      <c r="J92" s="302"/>
      <c r="K92" s="302">
        <v>1</v>
      </c>
      <c r="L92" s="302" t="s">
        <v>1339</v>
      </c>
      <c r="M92" s="302">
        <v>250</v>
      </c>
      <c r="N92" s="302"/>
      <c r="O92" s="302"/>
      <c r="P92" s="302"/>
      <c r="Q92" s="302"/>
      <c r="R92" s="302"/>
      <c r="S92" s="302"/>
      <c r="T92" s="302">
        <v>3</v>
      </c>
      <c r="U92" s="302"/>
      <c r="V92" s="302"/>
      <c r="W92" s="302"/>
      <c r="X92" s="302" t="s">
        <v>60</v>
      </c>
      <c r="Y92" s="302">
        <v>1</v>
      </c>
      <c r="Z92" s="302">
        <v>320</v>
      </c>
      <c r="AA92" s="299">
        <f t="shared" si="1"/>
        <v>320</v>
      </c>
      <c r="AB92" s="304" t="s">
        <v>20</v>
      </c>
      <c r="AC92" s="192" t="s">
        <v>6179</v>
      </c>
    </row>
    <row r="93" spans="1:29" ht="48" x14ac:dyDescent="0.25">
      <c r="A93" s="297">
        <v>90</v>
      </c>
      <c r="B93" s="306" t="s">
        <v>1340</v>
      </c>
      <c r="C93" s="221" t="s">
        <v>1341</v>
      </c>
      <c r="D93" s="221"/>
      <c r="E93" s="302"/>
      <c r="F93" s="302"/>
      <c r="G93" s="302"/>
      <c r="H93" s="302"/>
      <c r="I93" s="302"/>
      <c r="J93" s="302"/>
      <c r="K93" s="302">
        <v>1</v>
      </c>
      <c r="L93" s="302" t="s">
        <v>965</v>
      </c>
      <c r="M93" s="302">
        <v>500</v>
      </c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299"/>
      <c r="AB93" s="304" t="s">
        <v>20</v>
      </c>
      <c r="AC93" s="192" t="s">
        <v>6179</v>
      </c>
    </row>
    <row r="94" spans="1:29" ht="36" x14ac:dyDescent="0.25">
      <c r="A94" s="297">
        <v>91</v>
      </c>
      <c r="B94" s="306" t="s">
        <v>1342</v>
      </c>
      <c r="C94" s="221" t="s">
        <v>1343</v>
      </c>
      <c r="D94" s="221"/>
      <c r="E94" s="302"/>
      <c r="F94" s="302"/>
      <c r="G94" s="302"/>
      <c r="H94" s="302"/>
      <c r="I94" s="302"/>
      <c r="J94" s="302"/>
      <c r="K94" s="302">
        <v>1</v>
      </c>
      <c r="L94" s="302" t="s">
        <v>965</v>
      </c>
      <c r="M94" s="302">
        <v>500</v>
      </c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 t="s">
        <v>60</v>
      </c>
      <c r="Y94" s="302">
        <v>1</v>
      </c>
      <c r="Z94" s="302">
        <v>125</v>
      </c>
      <c r="AA94" s="299">
        <f t="shared" si="1"/>
        <v>125</v>
      </c>
      <c r="AB94" s="304" t="s">
        <v>20</v>
      </c>
      <c r="AC94" s="192" t="s">
        <v>6179</v>
      </c>
    </row>
    <row r="95" spans="1:29" ht="36" x14ac:dyDescent="0.25">
      <c r="A95" s="297">
        <v>92</v>
      </c>
      <c r="B95" s="306" t="s">
        <v>1344</v>
      </c>
      <c r="C95" s="221" t="s">
        <v>1345</v>
      </c>
      <c r="D95" s="221"/>
      <c r="E95" s="302"/>
      <c r="F95" s="302"/>
      <c r="G95" s="302"/>
      <c r="H95" s="302"/>
      <c r="I95" s="302"/>
      <c r="J95" s="302"/>
      <c r="K95" s="302">
        <v>1</v>
      </c>
      <c r="L95" s="302" t="s">
        <v>965</v>
      </c>
      <c r="M95" s="302">
        <v>500</v>
      </c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299"/>
      <c r="AB95" s="304" t="s">
        <v>20</v>
      </c>
      <c r="AC95" s="192" t="s">
        <v>6179</v>
      </c>
    </row>
    <row r="96" spans="1:29" ht="36" x14ac:dyDescent="0.25">
      <c r="A96" s="297">
        <v>93</v>
      </c>
      <c r="B96" s="306" t="s">
        <v>1346</v>
      </c>
      <c r="C96" s="221" t="s">
        <v>1347</v>
      </c>
      <c r="D96" s="221"/>
      <c r="E96" s="302"/>
      <c r="F96" s="302"/>
      <c r="G96" s="302"/>
      <c r="H96" s="302"/>
      <c r="I96" s="302"/>
      <c r="J96" s="302"/>
      <c r="K96" s="302">
        <v>1</v>
      </c>
      <c r="L96" s="302" t="s">
        <v>965</v>
      </c>
      <c r="M96" s="302">
        <v>500</v>
      </c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 t="s">
        <v>60</v>
      </c>
      <c r="Y96" s="302">
        <v>1</v>
      </c>
      <c r="Z96" s="302">
        <v>380</v>
      </c>
      <c r="AA96" s="299">
        <f t="shared" si="1"/>
        <v>380</v>
      </c>
      <c r="AB96" s="304" t="s">
        <v>20</v>
      </c>
      <c r="AC96" s="192" t="s">
        <v>6179</v>
      </c>
    </row>
    <row r="97" spans="1:29" ht="24" x14ac:dyDescent="0.25">
      <c r="A97" s="297">
        <v>94</v>
      </c>
      <c r="B97" s="306" t="s">
        <v>1348</v>
      </c>
      <c r="C97" s="221" t="s">
        <v>1349</v>
      </c>
      <c r="D97" s="221"/>
      <c r="E97" s="302"/>
      <c r="F97" s="302"/>
      <c r="G97" s="302"/>
      <c r="H97" s="302"/>
      <c r="I97" s="302"/>
      <c r="J97" s="302"/>
      <c r="K97" s="302">
        <v>1</v>
      </c>
      <c r="L97" s="303" t="s">
        <v>1350</v>
      </c>
      <c r="M97" s="302">
        <v>800</v>
      </c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 t="s">
        <v>60</v>
      </c>
      <c r="Y97" s="302">
        <v>1</v>
      </c>
      <c r="Z97" s="302">
        <v>380</v>
      </c>
      <c r="AA97" s="299">
        <f t="shared" si="1"/>
        <v>380</v>
      </c>
      <c r="AB97" s="304" t="s">
        <v>20</v>
      </c>
      <c r="AC97" s="192" t="s">
        <v>6179</v>
      </c>
    </row>
    <row r="98" spans="1:29" x14ac:dyDescent="0.25">
      <c r="A98" s="297">
        <v>95</v>
      </c>
      <c r="B98" s="306"/>
      <c r="C98" s="221"/>
      <c r="D98" s="221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 t="s">
        <v>60</v>
      </c>
      <c r="Y98" s="302">
        <v>1</v>
      </c>
      <c r="Z98" s="302">
        <v>320</v>
      </c>
      <c r="AA98" s="299">
        <f t="shared" si="1"/>
        <v>320</v>
      </c>
      <c r="AB98" s="304" t="s">
        <v>20</v>
      </c>
      <c r="AC98" s="192" t="s">
        <v>6179</v>
      </c>
    </row>
    <row r="99" spans="1:29" ht="48" x14ac:dyDescent="0.25">
      <c r="A99" s="297">
        <v>96</v>
      </c>
      <c r="B99" s="306" t="s">
        <v>1351</v>
      </c>
      <c r="C99" s="221" t="s">
        <v>1352</v>
      </c>
      <c r="D99" s="221"/>
      <c r="E99" s="302"/>
      <c r="F99" s="302"/>
      <c r="G99" s="302"/>
      <c r="H99" s="302"/>
      <c r="I99" s="302"/>
      <c r="J99" s="302"/>
      <c r="K99" s="302">
        <v>1</v>
      </c>
      <c r="L99" s="302" t="s">
        <v>1339</v>
      </c>
      <c r="M99" s="302">
        <v>250</v>
      </c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 t="s">
        <v>60</v>
      </c>
      <c r="Y99" s="302">
        <v>1</v>
      </c>
      <c r="Z99" s="302">
        <v>380</v>
      </c>
      <c r="AA99" s="299">
        <f t="shared" ref="AA99:AA162" si="2">Y99*Z99</f>
        <v>380</v>
      </c>
      <c r="AB99" s="304" t="s">
        <v>20</v>
      </c>
      <c r="AC99" s="192" t="s">
        <v>6179</v>
      </c>
    </row>
    <row r="100" spans="1:29" ht="36" x14ac:dyDescent="0.25">
      <c r="A100" s="297">
        <v>97</v>
      </c>
      <c r="B100" s="306" t="s">
        <v>1353</v>
      </c>
      <c r="C100" s="221" t="s">
        <v>1354</v>
      </c>
      <c r="D100" s="221"/>
      <c r="E100" s="302"/>
      <c r="F100" s="302"/>
      <c r="G100" s="302"/>
      <c r="H100" s="302"/>
      <c r="I100" s="302"/>
      <c r="J100" s="302"/>
      <c r="K100" s="302">
        <v>1</v>
      </c>
      <c r="L100" s="302" t="s">
        <v>965</v>
      </c>
      <c r="M100" s="302">
        <v>500</v>
      </c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 t="s">
        <v>60</v>
      </c>
      <c r="Y100" s="302">
        <v>1</v>
      </c>
      <c r="Z100" s="302">
        <v>250</v>
      </c>
      <c r="AA100" s="299">
        <f t="shared" si="2"/>
        <v>250</v>
      </c>
      <c r="AB100" s="304" t="s">
        <v>20</v>
      </c>
      <c r="AC100" s="192" t="s">
        <v>6179</v>
      </c>
    </row>
    <row r="101" spans="1:29" x14ac:dyDescent="0.25">
      <c r="A101" s="297">
        <v>98</v>
      </c>
      <c r="B101" s="306"/>
      <c r="C101" s="221"/>
      <c r="D101" s="221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 t="s">
        <v>60</v>
      </c>
      <c r="Y101" s="302">
        <v>1</v>
      </c>
      <c r="Z101" s="302">
        <v>125</v>
      </c>
      <c r="AA101" s="299">
        <f t="shared" si="2"/>
        <v>125</v>
      </c>
      <c r="AB101" s="304" t="s">
        <v>20</v>
      </c>
      <c r="AC101" s="192" t="s">
        <v>6179</v>
      </c>
    </row>
    <row r="102" spans="1:29" x14ac:dyDescent="0.25">
      <c r="A102" s="297">
        <v>99</v>
      </c>
      <c r="B102" s="306"/>
      <c r="C102" s="221"/>
      <c r="D102" s="221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 t="s">
        <v>60</v>
      </c>
      <c r="Y102" s="302">
        <v>1</v>
      </c>
      <c r="Z102" s="302">
        <v>82.5</v>
      </c>
      <c r="AA102" s="299">
        <f t="shared" si="2"/>
        <v>82.5</v>
      </c>
      <c r="AB102" s="304" t="s">
        <v>20</v>
      </c>
      <c r="AC102" s="192" t="s">
        <v>6179</v>
      </c>
    </row>
    <row r="103" spans="1:29" x14ac:dyDescent="0.25">
      <c r="A103" s="297">
        <v>100</v>
      </c>
      <c r="B103" s="306"/>
      <c r="C103" s="221"/>
      <c r="D103" s="221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 t="s">
        <v>60</v>
      </c>
      <c r="Y103" s="302">
        <v>1</v>
      </c>
      <c r="Z103" s="302">
        <v>50</v>
      </c>
      <c r="AA103" s="299">
        <f t="shared" si="2"/>
        <v>50</v>
      </c>
      <c r="AB103" s="304" t="s">
        <v>20</v>
      </c>
      <c r="AC103" s="192" t="s">
        <v>6179</v>
      </c>
    </row>
    <row r="104" spans="1:29" ht="36" x14ac:dyDescent="0.25">
      <c r="A104" s="297">
        <v>101</v>
      </c>
      <c r="B104" s="306" t="s">
        <v>1355</v>
      </c>
      <c r="C104" s="221" t="s">
        <v>1356</v>
      </c>
      <c r="D104" s="221"/>
      <c r="E104" s="302"/>
      <c r="F104" s="302"/>
      <c r="G104" s="302"/>
      <c r="H104" s="302"/>
      <c r="I104" s="302"/>
      <c r="J104" s="302"/>
      <c r="K104" s="302">
        <v>1</v>
      </c>
      <c r="L104" s="302" t="s">
        <v>965</v>
      </c>
      <c r="M104" s="302">
        <v>500</v>
      </c>
      <c r="N104" s="302"/>
      <c r="O104" s="302"/>
      <c r="P104" s="302"/>
      <c r="Q104" s="302"/>
      <c r="R104" s="302"/>
      <c r="S104" s="302"/>
      <c r="T104" s="302"/>
      <c r="U104" s="302"/>
      <c r="V104" s="302">
        <v>1</v>
      </c>
      <c r="W104" s="302"/>
      <c r="X104" s="302" t="s">
        <v>60</v>
      </c>
      <c r="Y104" s="302">
        <v>1</v>
      </c>
      <c r="Z104" s="302">
        <v>250</v>
      </c>
      <c r="AA104" s="299">
        <f t="shared" si="2"/>
        <v>250</v>
      </c>
      <c r="AB104" s="304" t="s">
        <v>20</v>
      </c>
      <c r="AC104" s="192" t="s">
        <v>6179</v>
      </c>
    </row>
    <row r="105" spans="1:29" ht="36" x14ac:dyDescent="0.25">
      <c r="A105" s="297">
        <v>102</v>
      </c>
      <c r="B105" s="306" t="s">
        <v>1357</v>
      </c>
      <c r="C105" s="221" t="s">
        <v>1358</v>
      </c>
      <c r="D105" s="221"/>
      <c r="E105" s="302"/>
      <c r="F105" s="302"/>
      <c r="G105" s="302"/>
      <c r="H105" s="302"/>
      <c r="I105" s="302"/>
      <c r="J105" s="302"/>
      <c r="K105" s="302">
        <v>1</v>
      </c>
      <c r="L105" s="302" t="s">
        <v>965</v>
      </c>
      <c r="M105" s="302">
        <v>500</v>
      </c>
      <c r="N105" s="302"/>
      <c r="O105" s="302"/>
      <c r="P105" s="302"/>
      <c r="Q105" s="302"/>
      <c r="R105" s="302"/>
      <c r="S105" s="302"/>
      <c r="T105" s="302"/>
      <c r="U105" s="302"/>
      <c r="V105" s="302">
        <v>2</v>
      </c>
      <c r="W105" s="302"/>
      <c r="X105" s="302" t="s">
        <v>60</v>
      </c>
      <c r="Y105" s="302">
        <v>1</v>
      </c>
      <c r="Z105" s="302">
        <v>250</v>
      </c>
      <c r="AA105" s="299">
        <f t="shared" si="2"/>
        <v>250</v>
      </c>
      <c r="AB105" s="304" t="s">
        <v>20</v>
      </c>
      <c r="AC105" s="192" t="s">
        <v>6179</v>
      </c>
    </row>
    <row r="106" spans="1:29" x14ac:dyDescent="0.25">
      <c r="A106" s="297">
        <v>103</v>
      </c>
      <c r="B106" s="306"/>
      <c r="C106" s="221"/>
      <c r="D106" s="221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 t="s">
        <v>60</v>
      </c>
      <c r="Y106" s="302">
        <v>1</v>
      </c>
      <c r="Z106" s="302">
        <v>100</v>
      </c>
      <c r="AA106" s="299">
        <f t="shared" si="2"/>
        <v>100</v>
      </c>
      <c r="AB106" s="304" t="s">
        <v>20</v>
      </c>
      <c r="AC106" s="192" t="s">
        <v>6179</v>
      </c>
    </row>
    <row r="107" spans="1:29" ht="48" x14ac:dyDescent="0.25">
      <c r="A107" s="297">
        <v>104</v>
      </c>
      <c r="B107" s="306" t="s">
        <v>1359</v>
      </c>
      <c r="C107" s="221" t="s">
        <v>1360</v>
      </c>
      <c r="D107" s="221"/>
      <c r="E107" s="302"/>
      <c r="F107" s="302"/>
      <c r="G107" s="302"/>
      <c r="H107" s="302"/>
      <c r="I107" s="302"/>
      <c r="J107" s="302"/>
      <c r="K107" s="302">
        <v>1</v>
      </c>
      <c r="L107" s="302" t="s">
        <v>965</v>
      </c>
      <c r="M107" s="302">
        <v>500</v>
      </c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 t="s">
        <v>60</v>
      </c>
      <c r="Y107" s="302">
        <v>1</v>
      </c>
      <c r="Z107" s="302">
        <v>250</v>
      </c>
      <c r="AA107" s="299">
        <f t="shared" si="2"/>
        <v>250</v>
      </c>
      <c r="AB107" s="304" t="s">
        <v>20</v>
      </c>
      <c r="AC107" s="192" t="s">
        <v>6179</v>
      </c>
    </row>
    <row r="108" spans="1:29" ht="48" x14ac:dyDescent="0.25">
      <c r="A108" s="297">
        <v>105</v>
      </c>
      <c r="B108" s="306" t="s">
        <v>1361</v>
      </c>
      <c r="C108" s="221" t="s">
        <v>1362</v>
      </c>
      <c r="D108" s="221"/>
      <c r="E108" s="302"/>
      <c r="F108" s="302"/>
      <c r="G108" s="302"/>
      <c r="H108" s="302"/>
      <c r="I108" s="302"/>
      <c r="J108" s="302"/>
      <c r="K108" s="302">
        <v>1</v>
      </c>
      <c r="L108" s="302" t="s">
        <v>1339</v>
      </c>
      <c r="M108" s="302">
        <v>250</v>
      </c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 t="s">
        <v>60</v>
      </c>
      <c r="Y108" s="302">
        <v>1</v>
      </c>
      <c r="Z108" s="302">
        <v>380</v>
      </c>
      <c r="AA108" s="299">
        <f t="shared" si="2"/>
        <v>380</v>
      </c>
      <c r="AB108" s="304" t="s">
        <v>20</v>
      </c>
      <c r="AC108" s="192" t="s">
        <v>6179</v>
      </c>
    </row>
    <row r="109" spans="1:29" ht="48" x14ac:dyDescent="0.25">
      <c r="A109" s="297">
        <v>106</v>
      </c>
      <c r="B109" s="306" t="s">
        <v>1363</v>
      </c>
      <c r="C109" s="221" t="s">
        <v>1364</v>
      </c>
      <c r="D109" s="221"/>
      <c r="E109" s="302"/>
      <c r="F109" s="302"/>
      <c r="G109" s="302"/>
      <c r="H109" s="302"/>
      <c r="I109" s="302"/>
      <c r="J109" s="302"/>
      <c r="K109" s="302">
        <v>1</v>
      </c>
      <c r="L109" s="302" t="s">
        <v>965</v>
      </c>
      <c r="M109" s="302">
        <v>500</v>
      </c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 t="s">
        <v>60</v>
      </c>
      <c r="Y109" s="302">
        <v>1</v>
      </c>
      <c r="Z109" s="302">
        <v>70</v>
      </c>
      <c r="AA109" s="299">
        <f t="shared" si="2"/>
        <v>70</v>
      </c>
      <c r="AB109" s="304" t="s">
        <v>20</v>
      </c>
      <c r="AC109" s="192" t="s">
        <v>6179</v>
      </c>
    </row>
    <row r="110" spans="1:29" ht="36" x14ac:dyDescent="0.25">
      <c r="A110" s="297">
        <v>107</v>
      </c>
      <c r="B110" s="306" t="s">
        <v>1365</v>
      </c>
      <c r="C110" s="221" t="s">
        <v>1366</v>
      </c>
      <c r="D110" s="221"/>
      <c r="E110" s="302"/>
      <c r="F110" s="302"/>
      <c r="G110" s="302"/>
      <c r="H110" s="302"/>
      <c r="I110" s="302"/>
      <c r="J110" s="302"/>
      <c r="K110" s="302">
        <v>1</v>
      </c>
      <c r="L110" s="302" t="s">
        <v>965</v>
      </c>
      <c r="M110" s="302">
        <v>500</v>
      </c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 t="s">
        <v>60</v>
      </c>
      <c r="Y110" s="302">
        <v>1</v>
      </c>
      <c r="Z110" s="302">
        <v>200</v>
      </c>
      <c r="AA110" s="299">
        <f t="shared" si="2"/>
        <v>200</v>
      </c>
      <c r="AB110" s="304" t="s">
        <v>20</v>
      </c>
      <c r="AC110" s="192" t="s">
        <v>6179</v>
      </c>
    </row>
    <row r="111" spans="1:29" x14ac:dyDescent="0.25">
      <c r="A111" s="297">
        <v>108</v>
      </c>
      <c r="B111" s="306"/>
      <c r="C111" s="221"/>
      <c r="D111" s="221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 t="s">
        <v>60</v>
      </c>
      <c r="Y111" s="302">
        <v>1</v>
      </c>
      <c r="Z111" s="302">
        <v>60</v>
      </c>
      <c r="AA111" s="299">
        <f t="shared" si="2"/>
        <v>60</v>
      </c>
      <c r="AB111" s="304" t="s">
        <v>20</v>
      </c>
      <c r="AC111" s="192" t="s">
        <v>6179</v>
      </c>
    </row>
    <row r="112" spans="1:29" ht="36" x14ac:dyDescent="0.25">
      <c r="A112" s="297">
        <v>109</v>
      </c>
      <c r="B112" s="306" t="s">
        <v>1367</v>
      </c>
      <c r="C112" s="221" t="s">
        <v>1368</v>
      </c>
      <c r="D112" s="221"/>
      <c r="E112" s="302"/>
      <c r="F112" s="302"/>
      <c r="G112" s="302"/>
      <c r="H112" s="302"/>
      <c r="I112" s="302"/>
      <c r="J112" s="302"/>
      <c r="K112" s="302">
        <v>1</v>
      </c>
      <c r="L112" s="302" t="s">
        <v>965</v>
      </c>
      <c r="M112" s="302">
        <v>500</v>
      </c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299"/>
      <c r="AB112" s="304" t="s">
        <v>20</v>
      </c>
      <c r="AC112" s="192" t="s">
        <v>6179</v>
      </c>
    </row>
    <row r="113" spans="1:29" ht="72" x14ac:dyDescent="0.25">
      <c r="A113" s="297">
        <v>110</v>
      </c>
      <c r="B113" s="306" t="s">
        <v>1369</v>
      </c>
      <c r="C113" s="221" t="s">
        <v>1370</v>
      </c>
      <c r="D113" s="221"/>
      <c r="E113" s="302"/>
      <c r="F113" s="302"/>
      <c r="G113" s="302"/>
      <c r="H113" s="302"/>
      <c r="I113" s="302"/>
      <c r="J113" s="302"/>
      <c r="K113" s="302">
        <v>1</v>
      </c>
      <c r="L113" s="302" t="s">
        <v>907</v>
      </c>
      <c r="M113" s="302">
        <v>630</v>
      </c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 t="s">
        <v>226</v>
      </c>
      <c r="Y113" s="302">
        <v>1</v>
      </c>
      <c r="Z113" s="302">
        <v>500</v>
      </c>
      <c r="AA113" s="299">
        <f t="shared" si="2"/>
        <v>500</v>
      </c>
      <c r="AB113" s="304" t="s">
        <v>20</v>
      </c>
      <c r="AC113" s="192" t="s">
        <v>6179</v>
      </c>
    </row>
    <row r="114" spans="1:29" ht="36" x14ac:dyDescent="0.25">
      <c r="A114" s="297">
        <v>111</v>
      </c>
      <c r="B114" s="306" t="s">
        <v>1371</v>
      </c>
      <c r="C114" s="221" t="s">
        <v>1372</v>
      </c>
      <c r="D114" s="221"/>
      <c r="E114" s="302"/>
      <c r="F114" s="302"/>
      <c r="G114" s="302"/>
      <c r="H114" s="302"/>
      <c r="I114" s="302"/>
      <c r="J114" s="302"/>
      <c r="K114" s="302">
        <v>1</v>
      </c>
      <c r="L114" s="302" t="s">
        <v>965</v>
      </c>
      <c r="M114" s="302">
        <v>500</v>
      </c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299"/>
      <c r="AB114" s="304" t="s">
        <v>20</v>
      </c>
      <c r="AC114" s="192" t="s">
        <v>6179</v>
      </c>
    </row>
    <row r="115" spans="1:29" ht="36" x14ac:dyDescent="0.25">
      <c r="A115" s="297">
        <v>112</v>
      </c>
      <c r="B115" s="306" t="s">
        <v>1373</v>
      </c>
      <c r="C115" s="221" t="s">
        <v>1374</v>
      </c>
      <c r="D115" s="221"/>
      <c r="E115" s="302"/>
      <c r="F115" s="302"/>
      <c r="G115" s="302"/>
      <c r="H115" s="302"/>
      <c r="I115" s="302"/>
      <c r="J115" s="302"/>
      <c r="K115" s="302">
        <v>1</v>
      </c>
      <c r="L115" s="302" t="s">
        <v>965</v>
      </c>
      <c r="M115" s="302">
        <v>500</v>
      </c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 t="s">
        <v>60</v>
      </c>
      <c r="Y115" s="302">
        <v>1</v>
      </c>
      <c r="Z115" s="302">
        <v>82.5</v>
      </c>
      <c r="AA115" s="299">
        <f t="shared" si="2"/>
        <v>82.5</v>
      </c>
      <c r="AB115" s="304" t="s">
        <v>20</v>
      </c>
      <c r="AC115" s="192" t="s">
        <v>6179</v>
      </c>
    </row>
    <row r="116" spans="1:29" ht="60" x14ac:dyDescent="0.25">
      <c r="A116" s="297">
        <v>113</v>
      </c>
      <c r="B116" s="306" t="s">
        <v>1375</v>
      </c>
      <c r="C116" s="221" t="s">
        <v>1376</v>
      </c>
      <c r="D116" s="221"/>
      <c r="E116" s="302"/>
      <c r="F116" s="302"/>
      <c r="G116" s="302"/>
      <c r="H116" s="302"/>
      <c r="I116" s="302"/>
      <c r="J116" s="302"/>
      <c r="K116" s="302">
        <v>1</v>
      </c>
      <c r="L116" s="302" t="s">
        <v>965</v>
      </c>
      <c r="M116" s="302">
        <v>500</v>
      </c>
      <c r="N116" s="302"/>
      <c r="O116" s="302"/>
      <c r="P116" s="302"/>
      <c r="Q116" s="302"/>
      <c r="R116" s="302"/>
      <c r="S116" s="302"/>
      <c r="T116" s="302"/>
      <c r="U116" s="302"/>
      <c r="V116" s="302">
        <v>6</v>
      </c>
      <c r="W116" s="302"/>
      <c r="X116" s="302" t="s">
        <v>60</v>
      </c>
      <c r="Y116" s="302">
        <v>1</v>
      </c>
      <c r="Z116" s="302">
        <v>160</v>
      </c>
      <c r="AA116" s="299">
        <f t="shared" si="2"/>
        <v>160</v>
      </c>
      <c r="AB116" s="304" t="s">
        <v>20</v>
      </c>
      <c r="AC116" s="192" t="s">
        <v>6179</v>
      </c>
    </row>
    <row r="117" spans="1:29" x14ac:dyDescent="0.25">
      <c r="A117" s="297">
        <v>114</v>
      </c>
      <c r="B117" s="306"/>
      <c r="C117" s="221"/>
      <c r="D117" s="221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 t="s">
        <v>60</v>
      </c>
      <c r="Y117" s="302">
        <v>1</v>
      </c>
      <c r="Z117" s="302">
        <v>125</v>
      </c>
      <c r="AA117" s="299">
        <f t="shared" si="2"/>
        <v>125</v>
      </c>
      <c r="AB117" s="304" t="s">
        <v>20</v>
      </c>
      <c r="AC117" s="192" t="s">
        <v>6179</v>
      </c>
    </row>
    <row r="118" spans="1:29" x14ac:dyDescent="0.25">
      <c r="A118" s="297">
        <v>115</v>
      </c>
      <c r="B118" s="306"/>
      <c r="C118" s="221"/>
      <c r="D118" s="221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 t="s">
        <v>60</v>
      </c>
      <c r="Y118" s="302">
        <v>1</v>
      </c>
      <c r="Z118" s="302">
        <v>75</v>
      </c>
      <c r="AA118" s="299">
        <f t="shared" si="2"/>
        <v>75</v>
      </c>
      <c r="AB118" s="304" t="s">
        <v>20</v>
      </c>
      <c r="AC118" s="192" t="s">
        <v>6179</v>
      </c>
    </row>
    <row r="119" spans="1:29" x14ac:dyDescent="0.25">
      <c r="A119" s="297">
        <v>116</v>
      </c>
      <c r="B119" s="306"/>
      <c r="C119" s="221"/>
      <c r="D119" s="221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 t="s">
        <v>60</v>
      </c>
      <c r="Y119" s="302">
        <v>1</v>
      </c>
      <c r="Z119" s="302">
        <v>63</v>
      </c>
      <c r="AA119" s="299">
        <f t="shared" si="2"/>
        <v>63</v>
      </c>
      <c r="AB119" s="304" t="s">
        <v>20</v>
      </c>
      <c r="AC119" s="192" t="s">
        <v>6179</v>
      </c>
    </row>
    <row r="120" spans="1:29" x14ac:dyDescent="0.25">
      <c r="A120" s="297">
        <v>117</v>
      </c>
      <c r="B120" s="306"/>
      <c r="C120" s="221"/>
      <c r="D120" s="221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 t="s">
        <v>60</v>
      </c>
      <c r="Y120" s="302">
        <v>3</v>
      </c>
      <c r="Z120" s="302">
        <v>40</v>
      </c>
      <c r="AA120" s="299">
        <f t="shared" si="2"/>
        <v>120</v>
      </c>
      <c r="AB120" s="304" t="s">
        <v>20</v>
      </c>
      <c r="AC120" s="192" t="s">
        <v>6179</v>
      </c>
    </row>
    <row r="121" spans="1:29" x14ac:dyDescent="0.25">
      <c r="A121" s="297">
        <v>118</v>
      </c>
      <c r="B121" s="306"/>
      <c r="C121" s="221"/>
      <c r="D121" s="221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 t="s">
        <v>60</v>
      </c>
      <c r="Y121" s="302">
        <v>1</v>
      </c>
      <c r="Z121" s="302">
        <v>30</v>
      </c>
      <c r="AA121" s="299">
        <f t="shared" si="2"/>
        <v>30</v>
      </c>
      <c r="AB121" s="304" t="s">
        <v>20</v>
      </c>
      <c r="AC121" s="192" t="s">
        <v>6179</v>
      </c>
    </row>
    <row r="122" spans="1:29" ht="48" x14ac:dyDescent="0.25">
      <c r="A122" s="297">
        <v>119</v>
      </c>
      <c r="B122" s="306" t="s">
        <v>1377</v>
      </c>
      <c r="C122" s="221" t="s">
        <v>1378</v>
      </c>
      <c r="D122" s="221"/>
      <c r="E122" s="302"/>
      <c r="F122" s="302"/>
      <c r="G122" s="302"/>
      <c r="H122" s="302"/>
      <c r="I122" s="302"/>
      <c r="J122" s="302"/>
      <c r="K122" s="302">
        <v>1</v>
      </c>
      <c r="L122" s="302" t="s">
        <v>965</v>
      </c>
      <c r="M122" s="302">
        <v>500</v>
      </c>
      <c r="N122" s="302"/>
      <c r="O122" s="302"/>
      <c r="P122" s="302"/>
      <c r="Q122" s="302"/>
      <c r="R122" s="302"/>
      <c r="S122" s="302"/>
      <c r="T122" s="302"/>
      <c r="U122" s="302"/>
      <c r="V122" s="302">
        <v>2</v>
      </c>
      <c r="W122" s="302"/>
      <c r="X122" s="302" t="s">
        <v>60</v>
      </c>
      <c r="Y122" s="302">
        <v>1</v>
      </c>
      <c r="Z122" s="302">
        <v>380</v>
      </c>
      <c r="AA122" s="299">
        <f t="shared" si="2"/>
        <v>380</v>
      </c>
      <c r="AB122" s="304" t="s">
        <v>20</v>
      </c>
      <c r="AC122" s="192" t="s">
        <v>6179</v>
      </c>
    </row>
    <row r="123" spans="1:29" ht="48" x14ac:dyDescent="0.25">
      <c r="A123" s="297">
        <v>120</v>
      </c>
      <c r="B123" s="306" t="s">
        <v>1379</v>
      </c>
      <c r="C123" s="221" t="s">
        <v>1380</v>
      </c>
      <c r="D123" s="221"/>
      <c r="E123" s="302"/>
      <c r="F123" s="302"/>
      <c r="G123" s="302"/>
      <c r="H123" s="302"/>
      <c r="I123" s="302"/>
      <c r="J123" s="302"/>
      <c r="K123" s="302">
        <v>1</v>
      </c>
      <c r="L123" s="302" t="s">
        <v>965</v>
      </c>
      <c r="M123" s="302">
        <v>500</v>
      </c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 t="s">
        <v>60</v>
      </c>
      <c r="Y123" s="302">
        <v>1</v>
      </c>
      <c r="Z123" s="302">
        <v>125</v>
      </c>
      <c r="AA123" s="299">
        <f t="shared" si="2"/>
        <v>125</v>
      </c>
      <c r="AB123" s="304" t="s">
        <v>20</v>
      </c>
      <c r="AC123" s="192" t="s">
        <v>6179</v>
      </c>
    </row>
    <row r="124" spans="1:29" x14ac:dyDescent="0.25">
      <c r="A124" s="297">
        <v>121</v>
      </c>
      <c r="B124" s="306"/>
      <c r="C124" s="221"/>
      <c r="D124" s="221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 t="s">
        <v>60</v>
      </c>
      <c r="Y124" s="302">
        <v>1</v>
      </c>
      <c r="Z124" s="302">
        <v>82.5</v>
      </c>
      <c r="AA124" s="299">
        <f t="shared" si="2"/>
        <v>82.5</v>
      </c>
      <c r="AB124" s="304" t="s">
        <v>20</v>
      </c>
      <c r="AC124" s="192" t="s">
        <v>6179</v>
      </c>
    </row>
    <row r="125" spans="1:29" x14ac:dyDescent="0.25">
      <c r="A125" s="297">
        <v>122</v>
      </c>
      <c r="B125" s="306"/>
      <c r="C125" s="221"/>
      <c r="D125" s="221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 t="s">
        <v>60</v>
      </c>
      <c r="Y125" s="302">
        <v>1</v>
      </c>
      <c r="Z125" s="302">
        <v>45</v>
      </c>
      <c r="AA125" s="299">
        <f t="shared" si="2"/>
        <v>45</v>
      </c>
      <c r="AB125" s="304" t="s">
        <v>20</v>
      </c>
      <c r="AC125" s="192" t="s">
        <v>6179</v>
      </c>
    </row>
    <row r="126" spans="1:29" ht="36" x14ac:dyDescent="0.25">
      <c r="A126" s="297">
        <v>123</v>
      </c>
      <c r="B126" s="306" t="s">
        <v>1381</v>
      </c>
      <c r="C126" s="221" t="s">
        <v>1382</v>
      </c>
      <c r="D126" s="221"/>
      <c r="E126" s="302"/>
      <c r="F126" s="302"/>
      <c r="G126" s="302"/>
      <c r="H126" s="302"/>
      <c r="I126" s="302"/>
      <c r="J126" s="302"/>
      <c r="K126" s="302">
        <v>1</v>
      </c>
      <c r="L126" s="302" t="s">
        <v>965</v>
      </c>
      <c r="M126" s="302">
        <v>500</v>
      </c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299"/>
      <c r="AB126" s="304" t="s">
        <v>20</v>
      </c>
      <c r="AC126" s="192" t="s">
        <v>6179</v>
      </c>
    </row>
    <row r="127" spans="1:29" ht="36" x14ac:dyDescent="0.25">
      <c r="A127" s="297">
        <v>124</v>
      </c>
      <c r="B127" s="306" t="s">
        <v>1383</v>
      </c>
      <c r="C127" s="221" t="s">
        <v>1384</v>
      </c>
      <c r="D127" s="221"/>
      <c r="E127" s="302"/>
      <c r="F127" s="302"/>
      <c r="G127" s="302"/>
      <c r="H127" s="302"/>
      <c r="I127" s="302"/>
      <c r="J127" s="302"/>
      <c r="K127" s="302">
        <v>1</v>
      </c>
      <c r="L127" s="302" t="s">
        <v>1385</v>
      </c>
      <c r="M127" s="302">
        <v>315</v>
      </c>
      <c r="N127" s="302"/>
      <c r="O127" s="302"/>
      <c r="P127" s="302"/>
      <c r="Q127" s="302"/>
      <c r="R127" s="302"/>
      <c r="S127" s="302"/>
      <c r="T127" s="302"/>
      <c r="U127" s="302"/>
      <c r="V127" s="302">
        <v>1</v>
      </c>
      <c r="W127" s="302"/>
      <c r="X127" s="302" t="s">
        <v>60</v>
      </c>
      <c r="Y127" s="302">
        <v>1</v>
      </c>
      <c r="Z127" s="302">
        <v>200</v>
      </c>
      <c r="AA127" s="299">
        <f t="shared" si="2"/>
        <v>200</v>
      </c>
      <c r="AB127" s="304" t="s">
        <v>20</v>
      </c>
      <c r="AC127" s="192" t="s">
        <v>6179</v>
      </c>
    </row>
    <row r="128" spans="1:29" x14ac:dyDescent="0.25">
      <c r="A128" s="297">
        <v>125</v>
      </c>
      <c r="B128" s="306"/>
      <c r="C128" s="221"/>
      <c r="D128" s="221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 t="s">
        <v>60</v>
      </c>
      <c r="Y128" s="302">
        <v>1</v>
      </c>
      <c r="Z128" s="302">
        <v>160</v>
      </c>
      <c r="AA128" s="299">
        <f t="shared" si="2"/>
        <v>160</v>
      </c>
      <c r="AB128" s="304" t="s">
        <v>20</v>
      </c>
      <c r="AC128" s="192" t="s">
        <v>6179</v>
      </c>
    </row>
    <row r="129" spans="1:29" ht="36" x14ac:dyDescent="0.25">
      <c r="A129" s="297">
        <v>126</v>
      </c>
      <c r="B129" s="306" t="s">
        <v>1386</v>
      </c>
      <c r="C129" s="221" t="s">
        <v>1387</v>
      </c>
      <c r="D129" s="221"/>
      <c r="E129" s="302"/>
      <c r="F129" s="302"/>
      <c r="G129" s="302"/>
      <c r="H129" s="302"/>
      <c r="I129" s="302"/>
      <c r="J129" s="302"/>
      <c r="K129" s="302">
        <v>1</v>
      </c>
      <c r="L129" s="302" t="s">
        <v>965</v>
      </c>
      <c r="M129" s="302">
        <v>500</v>
      </c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 t="s">
        <v>60</v>
      </c>
      <c r="Y129" s="302">
        <v>1</v>
      </c>
      <c r="Z129" s="302">
        <v>380</v>
      </c>
      <c r="AA129" s="299">
        <f t="shared" si="2"/>
        <v>380</v>
      </c>
      <c r="AB129" s="304" t="s">
        <v>20</v>
      </c>
      <c r="AC129" s="192" t="s">
        <v>6179</v>
      </c>
    </row>
    <row r="130" spans="1:29" ht="48" x14ac:dyDescent="0.25">
      <c r="A130" s="297">
        <v>127</v>
      </c>
      <c r="B130" s="306" t="s">
        <v>1388</v>
      </c>
      <c r="C130" s="221" t="s">
        <v>1389</v>
      </c>
      <c r="D130" s="221"/>
      <c r="E130" s="302"/>
      <c r="F130" s="302"/>
      <c r="G130" s="302"/>
      <c r="H130" s="302"/>
      <c r="I130" s="302"/>
      <c r="J130" s="302"/>
      <c r="K130" s="302">
        <v>1</v>
      </c>
      <c r="L130" s="302" t="s">
        <v>927</v>
      </c>
      <c r="M130" s="302">
        <v>400</v>
      </c>
      <c r="N130" s="302"/>
      <c r="O130" s="302"/>
      <c r="P130" s="302"/>
      <c r="Q130" s="302"/>
      <c r="R130" s="302"/>
      <c r="S130" s="302"/>
      <c r="T130" s="302"/>
      <c r="U130" s="302"/>
      <c r="V130" s="302">
        <v>1</v>
      </c>
      <c r="W130" s="302"/>
      <c r="X130" s="302" t="s">
        <v>60</v>
      </c>
      <c r="Y130" s="302">
        <v>1</v>
      </c>
      <c r="Z130" s="302">
        <v>320</v>
      </c>
      <c r="AA130" s="299">
        <f t="shared" si="2"/>
        <v>320</v>
      </c>
      <c r="AB130" s="304" t="s">
        <v>20</v>
      </c>
      <c r="AC130" s="192" t="s">
        <v>6179</v>
      </c>
    </row>
    <row r="131" spans="1:29" ht="24" x14ac:dyDescent="0.25">
      <c r="A131" s="297">
        <v>128</v>
      </c>
      <c r="B131" s="306" t="s">
        <v>1390</v>
      </c>
      <c r="C131" s="221" t="s">
        <v>1391</v>
      </c>
      <c r="D131" s="221"/>
      <c r="E131" s="302"/>
      <c r="F131" s="302"/>
      <c r="G131" s="302"/>
      <c r="H131" s="302"/>
      <c r="I131" s="302"/>
      <c r="J131" s="302"/>
      <c r="K131" s="302">
        <v>1</v>
      </c>
      <c r="L131" s="302" t="s">
        <v>965</v>
      </c>
      <c r="M131" s="302">
        <v>500</v>
      </c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299"/>
      <c r="AB131" s="304" t="s">
        <v>20</v>
      </c>
      <c r="AC131" s="192" t="s">
        <v>6179</v>
      </c>
    </row>
    <row r="132" spans="1:29" ht="120" x14ac:dyDescent="0.25">
      <c r="A132" s="297">
        <v>129</v>
      </c>
      <c r="B132" s="306" t="s">
        <v>1392</v>
      </c>
      <c r="C132" s="221" t="s">
        <v>1393</v>
      </c>
      <c r="D132" s="221"/>
      <c r="E132" s="302"/>
      <c r="F132" s="302"/>
      <c r="G132" s="302"/>
      <c r="H132" s="302"/>
      <c r="I132" s="302"/>
      <c r="J132" s="302"/>
      <c r="K132" s="302">
        <v>1</v>
      </c>
      <c r="L132" s="302" t="s">
        <v>965</v>
      </c>
      <c r="M132" s="302">
        <v>500</v>
      </c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299"/>
      <c r="AB132" s="304" t="s">
        <v>20</v>
      </c>
      <c r="AC132" s="192" t="s">
        <v>6179</v>
      </c>
    </row>
    <row r="133" spans="1:29" ht="36" x14ac:dyDescent="0.25">
      <c r="A133" s="297">
        <v>130</v>
      </c>
      <c r="B133" s="306" t="s">
        <v>1394</v>
      </c>
      <c r="C133" s="221" t="s">
        <v>1395</v>
      </c>
      <c r="D133" s="221"/>
      <c r="E133" s="302"/>
      <c r="F133" s="302"/>
      <c r="G133" s="302"/>
      <c r="H133" s="302"/>
      <c r="I133" s="302"/>
      <c r="J133" s="302"/>
      <c r="K133" s="302">
        <v>1</v>
      </c>
      <c r="L133" s="302" t="s">
        <v>965</v>
      </c>
      <c r="M133" s="302">
        <v>500</v>
      </c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299"/>
      <c r="AB133" s="304" t="s">
        <v>20</v>
      </c>
      <c r="AC133" s="192" t="s">
        <v>6179</v>
      </c>
    </row>
    <row r="134" spans="1:29" ht="84" x14ac:dyDescent="0.25">
      <c r="A134" s="297">
        <v>131</v>
      </c>
      <c r="B134" s="306" t="s">
        <v>1396</v>
      </c>
      <c r="C134" s="221" t="s">
        <v>1397</v>
      </c>
      <c r="D134" s="221"/>
      <c r="E134" s="302"/>
      <c r="F134" s="302"/>
      <c r="G134" s="302"/>
      <c r="H134" s="302"/>
      <c r="I134" s="302"/>
      <c r="J134" s="302"/>
      <c r="K134" s="302">
        <v>1</v>
      </c>
      <c r="L134" s="302" t="s">
        <v>965</v>
      </c>
      <c r="M134" s="302">
        <v>500</v>
      </c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299"/>
      <c r="AB134" s="304" t="s">
        <v>20</v>
      </c>
      <c r="AC134" s="192" t="s">
        <v>6179</v>
      </c>
    </row>
    <row r="135" spans="1:29" ht="48" x14ac:dyDescent="0.25">
      <c r="A135" s="297">
        <v>132</v>
      </c>
      <c r="B135" s="306" t="s">
        <v>1398</v>
      </c>
      <c r="C135" s="221" t="s">
        <v>1399</v>
      </c>
      <c r="D135" s="221"/>
      <c r="E135" s="302"/>
      <c r="F135" s="302"/>
      <c r="G135" s="302"/>
      <c r="H135" s="302"/>
      <c r="I135" s="302"/>
      <c r="J135" s="302"/>
      <c r="K135" s="302">
        <v>1</v>
      </c>
      <c r="L135" s="302" t="s">
        <v>965</v>
      </c>
      <c r="M135" s="302">
        <v>500</v>
      </c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299"/>
      <c r="AB135" s="304" t="s">
        <v>20</v>
      </c>
      <c r="AC135" s="192" t="s">
        <v>6179</v>
      </c>
    </row>
    <row r="136" spans="1:29" ht="24" x14ac:dyDescent="0.25">
      <c r="A136" s="297">
        <v>133</v>
      </c>
      <c r="B136" s="306" t="s">
        <v>1400</v>
      </c>
      <c r="C136" s="221" t="s">
        <v>1401</v>
      </c>
      <c r="D136" s="221"/>
      <c r="E136" s="302"/>
      <c r="F136" s="302"/>
      <c r="G136" s="302"/>
      <c r="H136" s="302"/>
      <c r="I136" s="302"/>
      <c r="J136" s="302"/>
      <c r="K136" s="302">
        <v>1</v>
      </c>
      <c r="L136" s="302" t="s">
        <v>965</v>
      </c>
      <c r="M136" s="302">
        <v>500</v>
      </c>
      <c r="N136" s="302"/>
      <c r="O136" s="302"/>
      <c r="P136" s="302"/>
      <c r="Q136" s="302"/>
      <c r="R136" s="302"/>
      <c r="S136" s="302"/>
      <c r="T136" s="302"/>
      <c r="U136" s="302"/>
      <c r="V136" s="302">
        <v>2</v>
      </c>
      <c r="W136" s="302"/>
      <c r="X136" s="302" t="s">
        <v>60</v>
      </c>
      <c r="Y136" s="302">
        <v>1</v>
      </c>
      <c r="Z136" s="302">
        <v>250</v>
      </c>
      <c r="AA136" s="299">
        <f t="shared" si="2"/>
        <v>250</v>
      </c>
      <c r="AB136" s="304" t="s">
        <v>20</v>
      </c>
      <c r="AC136" s="192" t="s">
        <v>6179</v>
      </c>
    </row>
    <row r="137" spans="1:29" x14ac:dyDescent="0.25">
      <c r="A137" s="297">
        <v>134</v>
      </c>
      <c r="B137" s="306"/>
      <c r="C137" s="221"/>
      <c r="D137" s="221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 t="s">
        <v>60</v>
      </c>
      <c r="Y137" s="302">
        <v>1</v>
      </c>
      <c r="Z137" s="302">
        <v>160</v>
      </c>
      <c r="AA137" s="299">
        <f t="shared" si="2"/>
        <v>160</v>
      </c>
      <c r="AB137" s="304" t="s">
        <v>20</v>
      </c>
      <c r="AC137" s="192" t="s">
        <v>6179</v>
      </c>
    </row>
    <row r="138" spans="1:29" ht="48" x14ac:dyDescent="0.25">
      <c r="A138" s="297">
        <v>135</v>
      </c>
      <c r="B138" s="306" t="s">
        <v>1402</v>
      </c>
      <c r="C138" s="221" t="s">
        <v>1403</v>
      </c>
      <c r="D138" s="221"/>
      <c r="E138" s="302"/>
      <c r="F138" s="302"/>
      <c r="G138" s="302"/>
      <c r="H138" s="302"/>
      <c r="I138" s="302"/>
      <c r="J138" s="302"/>
      <c r="K138" s="302">
        <v>1</v>
      </c>
      <c r="L138" s="302" t="s">
        <v>965</v>
      </c>
      <c r="M138" s="302">
        <v>500</v>
      </c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 t="s">
        <v>60</v>
      </c>
      <c r="Y138" s="302">
        <v>1</v>
      </c>
      <c r="Z138" s="302">
        <v>400</v>
      </c>
      <c r="AA138" s="299">
        <f t="shared" si="2"/>
        <v>400</v>
      </c>
      <c r="AB138" s="304" t="s">
        <v>20</v>
      </c>
      <c r="AC138" s="192" t="s">
        <v>6179</v>
      </c>
    </row>
    <row r="139" spans="1:29" x14ac:dyDescent="0.25">
      <c r="A139" s="297">
        <v>136</v>
      </c>
      <c r="B139" s="306"/>
      <c r="C139" s="221"/>
      <c r="D139" s="221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 t="s">
        <v>60</v>
      </c>
      <c r="Y139" s="302">
        <v>1</v>
      </c>
      <c r="Z139" s="302">
        <v>250</v>
      </c>
      <c r="AA139" s="299">
        <f t="shared" si="2"/>
        <v>250</v>
      </c>
      <c r="AB139" s="304" t="s">
        <v>20</v>
      </c>
      <c r="AC139" s="192" t="s">
        <v>6179</v>
      </c>
    </row>
    <row r="140" spans="1:29" ht="84" x14ac:dyDescent="0.25">
      <c r="A140" s="297">
        <v>137</v>
      </c>
      <c r="B140" s="306" t="s">
        <v>1404</v>
      </c>
      <c r="C140" s="221" t="s">
        <v>1405</v>
      </c>
      <c r="D140" s="221"/>
      <c r="E140" s="302"/>
      <c r="F140" s="302"/>
      <c r="G140" s="302"/>
      <c r="H140" s="302"/>
      <c r="I140" s="302"/>
      <c r="J140" s="302"/>
      <c r="K140" s="302">
        <v>1</v>
      </c>
      <c r="L140" s="302" t="s">
        <v>1241</v>
      </c>
      <c r="M140" s="302">
        <v>2000</v>
      </c>
      <c r="N140" s="302"/>
      <c r="O140" s="302"/>
      <c r="P140" s="302"/>
      <c r="Q140" s="302"/>
      <c r="R140" s="302"/>
      <c r="S140" s="302"/>
      <c r="T140" s="302"/>
      <c r="U140" s="302"/>
      <c r="V140" s="302">
        <v>1</v>
      </c>
      <c r="W140" s="302"/>
      <c r="X140" s="302" t="s">
        <v>60</v>
      </c>
      <c r="Y140" s="302">
        <v>2</v>
      </c>
      <c r="Z140" s="302">
        <v>500</v>
      </c>
      <c r="AA140" s="299">
        <f t="shared" si="2"/>
        <v>1000</v>
      </c>
      <c r="AB140" s="304" t="s">
        <v>20</v>
      </c>
      <c r="AC140" s="192" t="s">
        <v>6179</v>
      </c>
    </row>
    <row r="141" spans="1:29" ht="84" x14ac:dyDescent="0.25">
      <c r="A141" s="297">
        <v>138</v>
      </c>
      <c r="B141" s="306" t="s">
        <v>1406</v>
      </c>
      <c r="C141" s="221" t="s">
        <v>1407</v>
      </c>
      <c r="D141" s="221"/>
      <c r="E141" s="302"/>
      <c r="F141" s="302"/>
      <c r="G141" s="302"/>
      <c r="H141" s="302"/>
      <c r="I141" s="302"/>
      <c r="J141" s="302"/>
      <c r="K141" s="302">
        <v>1</v>
      </c>
      <c r="L141" s="302" t="s">
        <v>1408</v>
      </c>
      <c r="M141" s="302">
        <v>800</v>
      </c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299"/>
      <c r="AB141" s="304" t="s">
        <v>20</v>
      </c>
      <c r="AC141" s="192" t="s">
        <v>6179</v>
      </c>
    </row>
    <row r="142" spans="1:29" ht="24" x14ac:dyDescent="0.25">
      <c r="A142" s="297">
        <v>139</v>
      </c>
      <c r="B142" s="306" t="s">
        <v>1409</v>
      </c>
      <c r="C142" s="221" t="s">
        <v>1410</v>
      </c>
      <c r="D142" s="221"/>
      <c r="E142" s="302"/>
      <c r="F142" s="302"/>
      <c r="G142" s="302"/>
      <c r="H142" s="302"/>
      <c r="I142" s="302"/>
      <c r="J142" s="302"/>
      <c r="K142" s="302">
        <v>1</v>
      </c>
      <c r="L142" s="302" t="s">
        <v>895</v>
      </c>
      <c r="M142" s="302">
        <v>1000</v>
      </c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 t="s">
        <v>60</v>
      </c>
      <c r="Y142" s="302">
        <v>1</v>
      </c>
      <c r="Z142" s="302">
        <v>320</v>
      </c>
      <c r="AA142" s="299">
        <f t="shared" si="2"/>
        <v>320</v>
      </c>
      <c r="AB142" s="304" t="s">
        <v>20</v>
      </c>
      <c r="AC142" s="192" t="s">
        <v>6179</v>
      </c>
    </row>
    <row r="143" spans="1:29" ht="36" x14ac:dyDescent="0.25">
      <c r="A143" s="297">
        <v>140</v>
      </c>
      <c r="B143" s="306" t="s">
        <v>1411</v>
      </c>
      <c r="C143" s="221" t="s">
        <v>1412</v>
      </c>
      <c r="D143" s="221"/>
      <c r="E143" s="302"/>
      <c r="F143" s="302"/>
      <c r="G143" s="302"/>
      <c r="H143" s="302"/>
      <c r="I143" s="302"/>
      <c r="J143" s="302"/>
      <c r="K143" s="302">
        <v>1</v>
      </c>
      <c r="L143" s="302" t="s">
        <v>965</v>
      </c>
      <c r="M143" s="302">
        <v>500</v>
      </c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299"/>
      <c r="AB143" s="304" t="s">
        <v>20</v>
      </c>
      <c r="AC143" s="192" t="s">
        <v>6179</v>
      </c>
    </row>
    <row r="144" spans="1:29" ht="48" x14ac:dyDescent="0.25">
      <c r="A144" s="297">
        <v>141</v>
      </c>
      <c r="B144" s="306" t="s">
        <v>1413</v>
      </c>
      <c r="C144" s="221" t="s">
        <v>1414</v>
      </c>
      <c r="D144" s="221"/>
      <c r="E144" s="302"/>
      <c r="F144" s="302"/>
      <c r="G144" s="302"/>
      <c r="H144" s="302"/>
      <c r="I144" s="302"/>
      <c r="J144" s="302"/>
      <c r="K144" s="302">
        <v>1</v>
      </c>
      <c r="L144" s="302" t="s">
        <v>924</v>
      </c>
      <c r="M144" s="302">
        <v>750</v>
      </c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299"/>
      <c r="AB144" s="304" t="s">
        <v>20</v>
      </c>
      <c r="AC144" s="192" t="s">
        <v>6179</v>
      </c>
    </row>
    <row r="145" spans="1:29" ht="60" x14ac:dyDescent="0.25">
      <c r="A145" s="297">
        <v>142</v>
      </c>
      <c r="B145" s="306" t="s">
        <v>1415</v>
      </c>
      <c r="C145" s="221" t="s">
        <v>1416</v>
      </c>
      <c r="D145" s="221"/>
      <c r="E145" s="302"/>
      <c r="F145" s="302"/>
      <c r="G145" s="302"/>
      <c r="H145" s="302"/>
      <c r="I145" s="302"/>
      <c r="J145" s="302"/>
      <c r="K145" s="302">
        <v>1</v>
      </c>
      <c r="L145" s="302" t="s">
        <v>924</v>
      </c>
      <c r="M145" s="302">
        <v>750</v>
      </c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 t="s">
        <v>60</v>
      </c>
      <c r="Y145" s="302">
        <v>1</v>
      </c>
      <c r="Z145" s="302">
        <v>400</v>
      </c>
      <c r="AA145" s="299">
        <f t="shared" si="2"/>
        <v>400</v>
      </c>
      <c r="AB145" s="304" t="s">
        <v>20</v>
      </c>
      <c r="AC145" s="192" t="s">
        <v>6179</v>
      </c>
    </row>
    <row r="146" spans="1:29" x14ac:dyDescent="0.25">
      <c r="A146" s="297">
        <v>143</v>
      </c>
      <c r="B146" s="306"/>
      <c r="C146" s="221"/>
      <c r="D146" s="221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 t="s">
        <v>60</v>
      </c>
      <c r="Y146" s="302">
        <v>1</v>
      </c>
      <c r="Z146" s="302">
        <v>320</v>
      </c>
      <c r="AA146" s="299">
        <f t="shared" si="2"/>
        <v>320</v>
      </c>
      <c r="AB146" s="304" t="s">
        <v>20</v>
      </c>
      <c r="AC146" s="192" t="s">
        <v>6179</v>
      </c>
    </row>
    <row r="147" spans="1:29" ht="72" x14ac:dyDescent="0.25">
      <c r="A147" s="297">
        <v>144</v>
      </c>
      <c r="B147" s="306" t="s">
        <v>1417</v>
      </c>
      <c r="C147" s="221" t="s">
        <v>1418</v>
      </c>
      <c r="D147" s="221"/>
      <c r="E147" s="302"/>
      <c r="F147" s="302"/>
      <c r="G147" s="302"/>
      <c r="H147" s="302"/>
      <c r="I147" s="302"/>
      <c r="J147" s="302"/>
      <c r="K147" s="302">
        <v>1</v>
      </c>
      <c r="L147" s="302" t="s">
        <v>924</v>
      </c>
      <c r="M147" s="302">
        <v>750</v>
      </c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 t="s">
        <v>60</v>
      </c>
      <c r="Y147" s="302">
        <v>1</v>
      </c>
      <c r="Z147" s="302">
        <v>380</v>
      </c>
      <c r="AA147" s="299">
        <f t="shared" si="2"/>
        <v>380</v>
      </c>
      <c r="AB147" s="304" t="s">
        <v>20</v>
      </c>
      <c r="AC147" s="192" t="s">
        <v>6179</v>
      </c>
    </row>
    <row r="148" spans="1:29" x14ac:dyDescent="0.25">
      <c r="A148" s="297">
        <v>145</v>
      </c>
      <c r="B148" s="306"/>
      <c r="C148" s="221"/>
      <c r="D148" s="221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 t="s">
        <v>60</v>
      </c>
      <c r="Y148" s="302">
        <v>1</v>
      </c>
      <c r="Z148" s="302">
        <v>100</v>
      </c>
      <c r="AA148" s="299">
        <f t="shared" si="2"/>
        <v>100</v>
      </c>
      <c r="AB148" s="304" t="s">
        <v>20</v>
      </c>
      <c r="AC148" s="192" t="s">
        <v>6179</v>
      </c>
    </row>
    <row r="149" spans="1:29" x14ac:dyDescent="0.25">
      <c r="A149" s="297">
        <v>146</v>
      </c>
      <c r="B149" s="306"/>
      <c r="C149" s="221"/>
      <c r="D149" s="221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 t="s">
        <v>60</v>
      </c>
      <c r="Y149" s="302">
        <v>1</v>
      </c>
      <c r="Z149" s="302">
        <v>82.5</v>
      </c>
      <c r="AA149" s="299">
        <f t="shared" si="2"/>
        <v>82.5</v>
      </c>
      <c r="AB149" s="304" t="s">
        <v>20</v>
      </c>
      <c r="AC149" s="192" t="s">
        <v>6179</v>
      </c>
    </row>
    <row r="150" spans="1:29" ht="60" x14ac:dyDescent="0.25">
      <c r="A150" s="297">
        <v>147</v>
      </c>
      <c r="B150" s="306" t="s">
        <v>1419</v>
      </c>
      <c r="C150" s="221" t="s">
        <v>1420</v>
      </c>
      <c r="D150" s="221"/>
      <c r="E150" s="302"/>
      <c r="F150" s="302"/>
      <c r="G150" s="302"/>
      <c r="H150" s="302"/>
      <c r="I150" s="302"/>
      <c r="J150" s="302"/>
      <c r="K150" s="302">
        <v>1</v>
      </c>
      <c r="L150" s="302" t="s">
        <v>1385</v>
      </c>
      <c r="M150" s="302">
        <v>315</v>
      </c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 t="s">
        <v>60</v>
      </c>
      <c r="Y150" s="302">
        <v>1</v>
      </c>
      <c r="Z150" s="302">
        <v>365</v>
      </c>
      <c r="AA150" s="299">
        <f t="shared" si="2"/>
        <v>365</v>
      </c>
      <c r="AB150" s="304" t="s">
        <v>20</v>
      </c>
      <c r="AC150" s="192" t="s">
        <v>6179</v>
      </c>
    </row>
    <row r="151" spans="1:29" x14ac:dyDescent="0.25">
      <c r="A151" s="297">
        <v>148</v>
      </c>
      <c r="B151" s="306"/>
      <c r="C151" s="221"/>
      <c r="D151" s="221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 t="s">
        <v>60</v>
      </c>
      <c r="Y151" s="302">
        <v>1</v>
      </c>
      <c r="Z151" s="302">
        <v>200</v>
      </c>
      <c r="AA151" s="299">
        <f t="shared" si="2"/>
        <v>200</v>
      </c>
      <c r="AB151" s="304" t="s">
        <v>20</v>
      </c>
      <c r="AC151" s="192" t="s">
        <v>6179</v>
      </c>
    </row>
    <row r="152" spans="1:29" ht="48" x14ac:dyDescent="0.25">
      <c r="A152" s="297">
        <v>149</v>
      </c>
      <c r="B152" s="306" t="s">
        <v>1421</v>
      </c>
      <c r="C152" s="221" t="s">
        <v>1422</v>
      </c>
      <c r="D152" s="221"/>
      <c r="E152" s="302"/>
      <c r="F152" s="302"/>
      <c r="G152" s="302"/>
      <c r="H152" s="302"/>
      <c r="I152" s="302"/>
      <c r="J152" s="302"/>
      <c r="K152" s="302">
        <v>1</v>
      </c>
      <c r="L152" s="302" t="s">
        <v>948</v>
      </c>
      <c r="M152" s="302">
        <v>1000</v>
      </c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299"/>
      <c r="AB152" s="304" t="s">
        <v>20</v>
      </c>
      <c r="AC152" s="192" t="s">
        <v>6179</v>
      </c>
    </row>
    <row r="153" spans="1:29" ht="36" x14ac:dyDescent="0.25">
      <c r="A153" s="297">
        <v>150</v>
      </c>
      <c r="B153" s="306" t="s">
        <v>1423</v>
      </c>
      <c r="C153" s="221" t="s">
        <v>1424</v>
      </c>
      <c r="D153" s="221"/>
      <c r="E153" s="302"/>
      <c r="F153" s="302"/>
      <c r="G153" s="302"/>
      <c r="H153" s="302"/>
      <c r="I153" s="302"/>
      <c r="J153" s="302"/>
      <c r="K153" s="302">
        <v>1</v>
      </c>
      <c r="L153" s="302" t="s">
        <v>1339</v>
      </c>
      <c r="M153" s="302">
        <v>250</v>
      </c>
      <c r="N153" s="302"/>
      <c r="O153" s="302"/>
      <c r="P153" s="302"/>
      <c r="Q153" s="302"/>
      <c r="R153" s="302"/>
      <c r="S153" s="302"/>
      <c r="T153" s="302"/>
      <c r="U153" s="302"/>
      <c r="V153" s="302">
        <v>1</v>
      </c>
      <c r="W153" s="302"/>
      <c r="X153" s="302" t="s">
        <v>60</v>
      </c>
      <c r="Y153" s="302">
        <v>1</v>
      </c>
      <c r="Z153" s="302">
        <v>140</v>
      </c>
      <c r="AA153" s="299">
        <f t="shared" si="2"/>
        <v>140</v>
      </c>
      <c r="AB153" s="304" t="s">
        <v>20</v>
      </c>
      <c r="AC153" s="192" t="s">
        <v>6179</v>
      </c>
    </row>
    <row r="154" spans="1:29" ht="36" x14ac:dyDescent="0.25">
      <c r="A154" s="297">
        <v>151</v>
      </c>
      <c r="B154" s="306" t="s">
        <v>1425</v>
      </c>
      <c r="C154" s="221" t="s">
        <v>1426</v>
      </c>
      <c r="D154" s="221"/>
      <c r="E154" s="302"/>
      <c r="F154" s="302"/>
      <c r="G154" s="302"/>
      <c r="H154" s="302"/>
      <c r="I154" s="302"/>
      <c r="J154" s="302"/>
      <c r="K154" s="302">
        <v>1</v>
      </c>
      <c r="L154" s="302" t="s">
        <v>1427</v>
      </c>
      <c r="M154" s="302">
        <v>100</v>
      </c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 t="s">
        <v>60</v>
      </c>
      <c r="Y154" s="302">
        <v>1</v>
      </c>
      <c r="Z154" s="302">
        <v>40</v>
      </c>
      <c r="AA154" s="299">
        <f t="shared" si="2"/>
        <v>40</v>
      </c>
      <c r="AB154" s="304" t="s">
        <v>20</v>
      </c>
      <c r="AC154" s="192" t="s">
        <v>6179</v>
      </c>
    </row>
    <row r="155" spans="1:29" ht="72" x14ac:dyDescent="0.25">
      <c r="A155" s="297">
        <v>152</v>
      </c>
      <c r="B155" s="306" t="s">
        <v>1428</v>
      </c>
      <c r="C155" s="221" t="s">
        <v>1429</v>
      </c>
      <c r="D155" s="221"/>
      <c r="E155" s="302"/>
      <c r="F155" s="302"/>
      <c r="G155" s="302"/>
      <c r="H155" s="302"/>
      <c r="I155" s="302"/>
      <c r="J155" s="302"/>
      <c r="K155" s="302">
        <v>1</v>
      </c>
      <c r="L155" s="303" t="s">
        <v>1430</v>
      </c>
      <c r="M155" s="302">
        <v>400</v>
      </c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 t="s">
        <v>226</v>
      </c>
      <c r="Y155" s="302">
        <v>1</v>
      </c>
      <c r="Z155" s="302">
        <v>300</v>
      </c>
      <c r="AA155" s="299">
        <f t="shared" si="2"/>
        <v>300</v>
      </c>
      <c r="AB155" s="304" t="s">
        <v>20</v>
      </c>
      <c r="AC155" s="192" t="s">
        <v>6179</v>
      </c>
    </row>
    <row r="156" spans="1:29" ht="36" x14ac:dyDescent="0.25">
      <c r="A156" s="297">
        <v>153</v>
      </c>
      <c r="B156" s="306" t="s">
        <v>1431</v>
      </c>
      <c r="C156" s="221" t="s">
        <v>1432</v>
      </c>
      <c r="D156" s="221"/>
      <c r="E156" s="302"/>
      <c r="F156" s="302"/>
      <c r="G156" s="302"/>
      <c r="H156" s="302"/>
      <c r="I156" s="302"/>
      <c r="J156" s="302"/>
      <c r="K156" s="302">
        <v>1</v>
      </c>
      <c r="L156" s="303" t="s">
        <v>1433</v>
      </c>
      <c r="M156" s="302">
        <v>160</v>
      </c>
      <c r="N156" s="302"/>
      <c r="O156" s="302"/>
      <c r="P156" s="302"/>
      <c r="Q156" s="302"/>
      <c r="R156" s="302"/>
      <c r="S156" s="302"/>
      <c r="T156" s="302"/>
      <c r="U156" s="302"/>
      <c r="V156" s="302">
        <v>2</v>
      </c>
      <c r="W156" s="302"/>
      <c r="X156" s="302" t="s">
        <v>60</v>
      </c>
      <c r="Y156" s="302">
        <v>1</v>
      </c>
      <c r="Z156" s="302">
        <v>160</v>
      </c>
      <c r="AA156" s="299">
        <f t="shared" si="2"/>
        <v>160</v>
      </c>
      <c r="AB156" s="304" t="s">
        <v>20</v>
      </c>
      <c r="AC156" s="192" t="s">
        <v>6179</v>
      </c>
    </row>
    <row r="157" spans="1:29" x14ac:dyDescent="0.25">
      <c r="A157" s="297">
        <v>154</v>
      </c>
      <c r="B157" s="306"/>
      <c r="C157" s="221"/>
      <c r="D157" s="221"/>
      <c r="E157" s="302"/>
      <c r="F157" s="302"/>
      <c r="G157" s="302"/>
      <c r="H157" s="302"/>
      <c r="I157" s="302"/>
      <c r="J157" s="302"/>
      <c r="K157" s="302"/>
      <c r="L157" s="303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 t="s">
        <v>60</v>
      </c>
      <c r="Y157" s="302">
        <v>1</v>
      </c>
      <c r="Z157" s="302">
        <v>125</v>
      </c>
      <c r="AA157" s="299">
        <f t="shared" si="2"/>
        <v>125</v>
      </c>
      <c r="AB157" s="304" t="s">
        <v>20</v>
      </c>
      <c r="AC157" s="192" t="s">
        <v>6179</v>
      </c>
    </row>
    <row r="158" spans="1:29" x14ac:dyDescent="0.25">
      <c r="A158" s="297">
        <v>155</v>
      </c>
      <c r="B158" s="306"/>
      <c r="C158" s="221"/>
      <c r="D158" s="221"/>
      <c r="E158" s="302"/>
      <c r="F158" s="302"/>
      <c r="G158" s="302"/>
      <c r="H158" s="302"/>
      <c r="I158" s="302"/>
      <c r="J158" s="302"/>
      <c r="K158" s="302"/>
      <c r="L158" s="303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 t="s">
        <v>60</v>
      </c>
      <c r="Y158" s="302">
        <v>1</v>
      </c>
      <c r="Z158" s="302">
        <v>30</v>
      </c>
      <c r="AA158" s="299">
        <f t="shared" si="2"/>
        <v>30</v>
      </c>
      <c r="AB158" s="304" t="s">
        <v>20</v>
      </c>
      <c r="AC158" s="192" t="s">
        <v>6179</v>
      </c>
    </row>
    <row r="159" spans="1:29" x14ac:dyDescent="0.25">
      <c r="A159" s="297">
        <v>156</v>
      </c>
      <c r="B159" s="306"/>
      <c r="C159" s="221"/>
      <c r="D159" s="221"/>
      <c r="E159" s="302"/>
      <c r="F159" s="302"/>
      <c r="G159" s="302"/>
      <c r="H159" s="302"/>
      <c r="I159" s="302"/>
      <c r="J159" s="302"/>
      <c r="K159" s="302"/>
      <c r="L159" s="303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 t="s">
        <v>60</v>
      </c>
      <c r="Y159" s="302">
        <v>1</v>
      </c>
      <c r="Z159" s="302">
        <v>20</v>
      </c>
      <c r="AA159" s="299">
        <f t="shared" si="2"/>
        <v>20</v>
      </c>
      <c r="AB159" s="304" t="s">
        <v>20</v>
      </c>
      <c r="AC159" s="192" t="s">
        <v>6179</v>
      </c>
    </row>
    <row r="160" spans="1:29" ht="48" x14ac:dyDescent="0.25">
      <c r="A160" s="297">
        <v>157</v>
      </c>
      <c r="B160" s="306" t="s">
        <v>1434</v>
      </c>
      <c r="C160" s="221" t="s">
        <v>1435</v>
      </c>
      <c r="D160" s="221"/>
      <c r="E160" s="302"/>
      <c r="F160" s="302"/>
      <c r="G160" s="302"/>
      <c r="H160" s="302"/>
      <c r="I160" s="302"/>
      <c r="J160" s="302"/>
      <c r="K160" s="302">
        <v>1</v>
      </c>
      <c r="L160" s="303" t="s">
        <v>1433</v>
      </c>
      <c r="M160" s="302">
        <v>160</v>
      </c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299"/>
      <c r="AB160" s="304" t="s">
        <v>20</v>
      </c>
      <c r="AC160" s="192" t="s">
        <v>6179</v>
      </c>
    </row>
    <row r="161" spans="1:29" ht="60" x14ac:dyDescent="0.25">
      <c r="A161" s="297">
        <v>158</v>
      </c>
      <c r="B161" s="306" t="s">
        <v>1436</v>
      </c>
      <c r="C161" s="221" t="s">
        <v>1437</v>
      </c>
      <c r="D161" s="221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 t="s">
        <v>60</v>
      </c>
      <c r="Y161" s="302">
        <v>2</v>
      </c>
      <c r="Z161" s="302">
        <v>380</v>
      </c>
      <c r="AA161" s="299">
        <f t="shared" si="2"/>
        <v>760</v>
      </c>
      <c r="AB161" s="304" t="s">
        <v>20</v>
      </c>
      <c r="AC161" s="192" t="s">
        <v>6179</v>
      </c>
    </row>
    <row r="162" spans="1:29" ht="48" x14ac:dyDescent="0.25">
      <c r="A162" s="297">
        <v>159</v>
      </c>
      <c r="B162" s="306" t="s">
        <v>1438</v>
      </c>
      <c r="C162" s="221" t="s">
        <v>1439</v>
      </c>
      <c r="D162" s="221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 t="s">
        <v>60</v>
      </c>
      <c r="Y162" s="302">
        <v>2</v>
      </c>
      <c r="Z162" s="302">
        <v>625</v>
      </c>
      <c r="AA162" s="299">
        <f t="shared" si="2"/>
        <v>1250</v>
      </c>
      <c r="AB162" s="304" t="s">
        <v>20</v>
      </c>
      <c r="AC162" s="192" t="s">
        <v>6179</v>
      </c>
    </row>
    <row r="163" spans="1:29" x14ac:dyDescent="0.25">
      <c r="A163" s="297">
        <v>160</v>
      </c>
      <c r="B163" s="306"/>
      <c r="C163" s="221"/>
      <c r="D163" s="221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 t="s">
        <v>60</v>
      </c>
      <c r="Y163" s="302">
        <v>1</v>
      </c>
      <c r="Z163" s="302">
        <v>63</v>
      </c>
      <c r="AA163" s="299">
        <f t="shared" ref="AA163:AA174" si="3">Y163*Z163</f>
        <v>63</v>
      </c>
      <c r="AB163" s="304" t="s">
        <v>20</v>
      </c>
      <c r="AC163" s="192" t="s">
        <v>6179</v>
      </c>
    </row>
    <row r="164" spans="1:29" ht="36" x14ac:dyDescent="0.25">
      <c r="A164" s="297">
        <v>161</v>
      </c>
      <c r="B164" s="306" t="s">
        <v>1440</v>
      </c>
      <c r="C164" s="221" t="s">
        <v>1441</v>
      </c>
      <c r="D164" s="221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 t="s">
        <v>60</v>
      </c>
      <c r="Y164" s="302">
        <v>1</v>
      </c>
      <c r="Z164" s="302">
        <v>20</v>
      </c>
      <c r="AA164" s="299">
        <f t="shared" si="3"/>
        <v>20</v>
      </c>
      <c r="AB164" s="304" t="s">
        <v>20</v>
      </c>
      <c r="AC164" s="192" t="s">
        <v>6179</v>
      </c>
    </row>
    <row r="165" spans="1:29" ht="36" x14ac:dyDescent="0.25">
      <c r="A165" s="297">
        <v>162</v>
      </c>
      <c r="B165" s="306" t="s">
        <v>1442</v>
      </c>
      <c r="C165" s="221" t="s">
        <v>1443</v>
      </c>
      <c r="D165" s="221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 t="s">
        <v>60</v>
      </c>
      <c r="Y165" s="302">
        <v>1</v>
      </c>
      <c r="Z165" s="302">
        <v>100</v>
      </c>
      <c r="AA165" s="299">
        <f t="shared" si="3"/>
        <v>100</v>
      </c>
      <c r="AB165" s="304" t="s">
        <v>20</v>
      </c>
      <c r="AC165" s="192" t="s">
        <v>6179</v>
      </c>
    </row>
    <row r="166" spans="1:29" ht="48" x14ac:dyDescent="0.25">
      <c r="A166" s="297">
        <v>163</v>
      </c>
      <c r="B166" s="306" t="s">
        <v>1444</v>
      </c>
      <c r="C166" s="221" t="s">
        <v>1445</v>
      </c>
      <c r="D166" s="221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 t="s">
        <v>60</v>
      </c>
      <c r="Y166" s="302">
        <v>1</v>
      </c>
      <c r="Z166" s="302">
        <v>15</v>
      </c>
      <c r="AA166" s="299">
        <f t="shared" si="3"/>
        <v>15</v>
      </c>
      <c r="AB166" s="304" t="s">
        <v>20</v>
      </c>
      <c r="AC166" s="192" t="s">
        <v>6179</v>
      </c>
    </row>
    <row r="167" spans="1:29" ht="36" x14ac:dyDescent="0.25">
      <c r="A167" s="297">
        <v>164</v>
      </c>
      <c r="B167" s="306" t="s">
        <v>1446</v>
      </c>
      <c r="C167" s="221" t="s">
        <v>1447</v>
      </c>
      <c r="D167" s="221"/>
      <c r="E167" s="302"/>
      <c r="F167" s="302"/>
      <c r="G167" s="302"/>
      <c r="H167" s="302"/>
      <c r="I167" s="302"/>
      <c r="J167" s="302"/>
      <c r="K167" s="302"/>
      <c r="L167" s="303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 t="s">
        <v>60</v>
      </c>
      <c r="Y167" s="302">
        <v>1</v>
      </c>
      <c r="Z167" s="302">
        <v>82.5</v>
      </c>
      <c r="AA167" s="299">
        <f t="shared" si="3"/>
        <v>82.5</v>
      </c>
      <c r="AB167" s="304" t="s">
        <v>20</v>
      </c>
      <c r="AC167" s="192" t="s">
        <v>6179</v>
      </c>
    </row>
    <row r="168" spans="1:29" ht="48" x14ac:dyDescent="0.25">
      <c r="A168" s="297">
        <v>165</v>
      </c>
      <c r="B168" s="306" t="s">
        <v>1448</v>
      </c>
      <c r="C168" s="221" t="s">
        <v>1449</v>
      </c>
      <c r="D168" s="221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 t="s">
        <v>60</v>
      </c>
      <c r="Y168" s="302">
        <v>1</v>
      </c>
      <c r="Z168" s="302">
        <v>40</v>
      </c>
      <c r="AA168" s="299">
        <f t="shared" si="3"/>
        <v>40</v>
      </c>
      <c r="AB168" s="304" t="s">
        <v>20</v>
      </c>
      <c r="AC168" s="192" t="s">
        <v>6179</v>
      </c>
    </row>
    <row r="169" spans="1:29" ht="36" x14ac:dyDescent="0.25">
      <c r="A169" s="297">
        <v>166</v>
      </c>
      <c r="B169" s="306" t="s">
        <v>1450</v>
      </c>
      <c r="C169" s="221" t="s">
        <v>1451</v>
      </c>
      <c r="D169" s="221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>
        <v>1</v>
      </c>
      <c r="W169" s="302"/>
      <c r="X169" s="302" t="s">
        <v>60</v>
      </c>
      <c r="Y169" s="302">
        <v>1</v>
      </c>
      <c r="Z169" s="302">
        <v>160</v>
      </c>
      <c r="AA169" s="299">
        <f t="shared" si="3"/>
        <v>160</v>
      </c>
      <c r="AB169" s="304" t="s">
        <v>20</v>
      </c>
      <c r="AC169" s="192" t="s">
        <v>6179</v>
      </c>
    </row>
    <row r="170" spans="1:29" ht="36" x14ac:dyDescent="0.25">
      <c r="A170" s="297">
        <v>167</v>
      </c>
      <c r="B170" s="306" t="s">
        <v>1452</v>
      </c>
      <c r="C170" s="221" t="s">
        <v>1453</v>
      </c>
      <c r="D170" s="221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 t="s">
        <v>60</v>
      </c>
      <c r="Y170" s="302">
        <v>1</v>
      </c>
      <c r="Z170" s="302">
        <v>250</v>
      </c>
      <c r="AA170" s="299">
        <f t="shared" si="3"/>
        <v>250</v>
      </c>
      <c r="AB170" s="304" t="s">
        <v>20</v>
      </c>
      <c r="AC170" s="192" t="s">
        <v>6179</v>
      </c>
    </row>
    <row r="171" spans="1:29" ht="36" x14ac:dyDescent="0.25">
      <c r="A171" s="297">
        <v>168</v>
      </c>
      <c r="B171" s="306" t="s">
        <v>1454</v>
      </c>
      <c r="C171" s="221" t="s">
        <v>1455</v>
      </c>
      <c r="D171" s="221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 t="s">
        <v>60</v>
      </c>
      <c r="Y171" s="302">
        <v>1</v>
      </c>
      <c r="Z171" s="302">
        <v>380</v>
      </c>
      <c r="AA171" s="299">
        <f t="shared" si="3"/>
        <v>380</v>
      </c>
      <c r="AB171" s="304" t="s">
        <v>20</v>
      </c>
      <c r="AC171" s="192" t="s">
        <v>6179</v>
      </c>
    </row>
    <row r="172" spans="1:29" ht="24" x14ac:dyDescent="0.25">
      <c r="A172" s="297">
        <v>169</v>
      </c>
      <c r="B172" s="306" t="s">
        <v>1456</v>
      </c>
      <c r="C172" s="221" t="s">
        <v>1457</v>
      </c>
      <c r="D172" s="221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 t="s">
        <v>781</v>
      </c>
      <c r="S172" s="302">
        <v>1</v>
      </c>
      <c r="T172" s="302"/>
      <c r="U172" s="302"/>
      <c r="V172" s="302"/>
      <c r="W172" s="302"/>
      <c r="X172" s="302" t="s">
        <v>60</v>
      </c>
      <c r="Y172" s="302">
        <v>1</v>
      </c>
      <c r="Z172" s="302">
        <v>15</v>
      </c>
      <c r="AA172" s="299">
        <f t="shared" si="3"/>
        <v>15</v>
      </c>
      <c r="AB172" s="304" t="s">
        <v>20</v>
      </c>
      <c r="AC172" s="192" t="s">
        <v>6179</v>
      </c>
    </row>
    <row r="173" spans="1:29" ht="108" x14ac:dyDescent="0.25">
      <c r="A173" s="297">
        <v>170</v>
      </c>
      <c r="B173" s="306" t="s">
        <v>1458</v>
      </c>
      <c r="C173" s="221" t="s">
        <v>1459</v>
      </c>
      <c r="D173" s="221"/>
      <c r="E173" s="307"/>
      <c r="F173" s="307"/>
      <c r="G173" s="307"/>
      <c r="H173" s="307"/>
      <c r="I173" s="307"/>
      <c r="J173" s="307"/>
      <c r="K173" s="307"/>
      <c r="L173" s="307"/>
      <c r="M173" s="307"/>
      <c r="N173" s="302"/>
      <c r="O173" s="302"/>
      <c r="P173" s="302">
        <v>1</v>
      </c>
      <c r="Q173" s="302">
        <v>1</v>
      </c>
      <c r="R173" s="302"/>
      <c r="S173" s="302"/>
      <c r="T173" s="302"/>
      <c r="U173" s="302"/>
      <c r="V173" s="302">
        <v>4</v>
      </c>
      <c r="W173" s="302"/>
      <c r="X173" s="302" t="s">
        <v>60</v>
      </c>
      <c r="Y173" s="302">
        <v>1</v>
      </c>
      <c r="Z173" s="302">
        <v>200</v>
      </c>
      <c r="AA173" s="299">
        <f t="shared" si="3"/>
        <v>200</v>
      </c>
      <c r="AB173" s="304" t="s">
        <v>20</v>
      </c>
      <c r="AC173" s="192" t="s">
        <v>6179</v>
      </c>
    </row>
    <row r="174" spans="1:29" ht="48" x14ac:dyDescent="0.25">
      <c r="A174" s="297">
        <v>171</v>
      </c>
      <c r="B174" s="306" t="s">
        <v>1460</v>
      </c>
      <c r="C174" s="221" t="s">
        <v>1461</v>
      </c>
      <c r="D174" s="221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>
        <v>1</v>
      </c>
      <c r="Q174" s="302">
        <v>3</v>
      </c>
      <c r="R174" s="302"/>
      <c r="S174" s="302"/>
      <c r="T174" s="302"/>
      <c r="U174" s="302"/>
      <c r="V174" s="302">
        <v>3</v>
      </c>
      <c r="W174" s="302"/>
      <c r="X174" s="302" t="s">
        <v>60</v>
      </c>
      <c r="Y174" s="302">
        <v>1</v>
      </c>
      <c r="Z174" s="302">
        <v>160</v>
      </c>
      <c r="AA174" s="299">
        <f t="shared" si="3"/>
        <v>160</v>
      </c>
      <c r="AB174" s="304" t="s">
        <v>20</v>
      </c>
      <c r="AC174" s="192" t="s">
        <v>6179</v>
      </c>
    </row>
    <row r="175" spans="1:29" x14ac:dyDescent="0.25">
      <c r="A175" s="297">
        <v>172</v>
      </c>
      <c r="B175" s="306" t="s">
        <v>1462</v>
      </c>
      <c r="C175" s="221" t="s">
        <v>1463</v>
      </c>
      <c r="D175" s="221"/>
      <c r="E175" s="302"/>
      <c r="F175" s="302"/>
      <c r="G175" s="302"/>
      <c r="H175" s="302"/>
      <c r="I175" s="302">
        <v>66</v>
      </c>
      <c r="J175" s="302">
        <v>1</v>
      </c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299"/>
      <c r="AB175" s="304" t="s">
        <v>43</v>
      </c>
      <c r="AC175" s="192" t="s">
        <v>6179</v>
      </c>
    </row>
    <row r="176" spans="1:29" ht="24" x14ac:dyDescent="0.25">
      <c r="A176" s="297">
        <v>173</v>
      </c>
      <c r="B176" s="306" t="s">
        <v>1464</v>
      </c>
      <c r="C176" s="221" t="s">
        <v>1465</v>
      </c>
      <c r="D176" s="221"/>
      <c r="E176" s="302"/>
      <c r="F176" s="302"/>
      <c r="G176" s="302"/>
      <c r="H176" s="302"/>
      <c r="I176" s="302">
        <v>66</v>
      </c>
      <c r="J176" s="302">
        <v>1</v>
      </c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299"/>
      <c r="AB176" s="304" t="s">
        <v>43</v>
      </c>
      <c r="AC176" s="192" t="s">
        <v>6179</v>
      </c>
    </row>
    <row r="177" spans="1:29" x14ac:dyDescent="0.25">
      <c r="A177" s="297">
        <v>174</v>
      </c>
      <c r="B177" s="306" t="s">
        <v>1466</v>
      </c>
      <c r="C177" s="221" t="s">
        <v>1467</v>
      </c>
      <c r="D177" s="221"/>
      <c r="E177" s="302"/>
      <c r="F177" s="302"/>
      <c r="G177" s="302"/>
      <c r="H177" s="302"/>
      <c r="I177" s="302">
        <v>66</v>
      </c>
      <c r="J177" s="302">
        <v>1</v>
      </c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299"/>
      <c r="AB177" s="304" t="s">
        <v>43</v>
      </c>
      <c r="AC177" s="192" t="s">
        <v>6179</v>
      </c>
    </row>
    <row r="178" spans="1:29" x14ac:dyDescent="0.25">
      <c r="A178" s="297">
        <v>175</v>
      </c>
      <c r="B178" s="306" t="s">
        <v>1468</v>
      </c>
      <c r="C178" s="221" t="s">
        <v>1469</v>
      </c>
      <c r="D178" s="221"/>
      <c r="E178" s="302"/>
      <c r="F178" s="302"/>
      <c r="G178" s="302"/>
      <c r="H178" s="302"/>
      <c r="I178" s="302">
        <v>66</v>
      </c>
      <c r="J178" s="302">
        <v>1</v>
      </c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299"/>
      <c r="AB178" s="304" t="s">
        <v>43</v>
      </c>
      <c r="AC178" s="192" t="s">
        <v>6179</v>
      </c>
    </row>
    <row r="179" spans="1:29" x14ac:dyDescent="0.25">
      <c r="A179" s="297">
        <v>176</v>
      </c>
      <c r="B179" s="306" t="s">
        <v>1470</v>
      </c>
      <c r="C179" s="221" t="s">
        <v>1471</v>
      </c>
      <c r="D179" s="221"/>
      <c r="E179" s="302"/>
      <c r="F179" s="302"/>
      <c r="G179" s="302"/>
      <c r="H179" s="302"/>
      <c r="I179" s="302">
        <v>66</v>
      </c>
      <c r="J179" s="302">
        <v>1</v>
      </c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299"/>
      <c r="AB179" s="304" t="s">
        <v>43</v>
      </c>
      <c r="AC179" s="192" t="s">
        <v>6179</v>
      </c>
    </row>
    <row r="180" spans="1:29" ht="24" x14ac:dyDescent="0.25">
      <c r="A180" s="297">
        <v>177</v>
      </c>
      <c r="B180" s="306" t="s">
        <v>1472</v>
      </c>
      <c r="C180" s="221" t="s">
        <v>1473</v>
      </c>
      <c r="D180" s="221"/>
      <c r="E180" s="302"/>
      <c r="F180" s="302"/>
      <c r="G180" s="302"/>
      <c r="H180" s="302"/>
      <c r="I180" s="302">
        <v>66</v>
      </c>
      <c r="J180" s="302">
        <v>1</v>
      </c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299"/>
      <c r="AB180" s="304" t="s">
        <v>43</v>
      </c>
      <c r="AC180" s="192" t="s">
        <v>6179</v>
      </c>
    </row>
    <row r="181" spans="1:29" ht="36" x14ac:dyDescent="0.25">
      <c r="A181" s="297">
        <v>178</v>
      </c>
      <c r="B181" s="306" t="s">
        <v>1474</v>
      </c>
      <c r="C181" s="221" t="s">
        <v>1475</v>
      </c>
      <c r="D181" s="221"/>
      <c r="E181" s="302"/>
      <c r="F181" s="302"/>
      <c r="G181" s="302"/>
      <c r="H181" s="302"/>
      <c r="I181" s="302">
        <v>66</v>
      </c>
      <c r="J181" s="302">
        <v>1</v>
      </c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299"/>
      <c r="AB181" s="304" t="s">
        <v>43</v>
      </c>
      <c r="AC181" s="192" t="s">
        <v>6179</v>
      </c>
    </row>
    <row r="182" spans="1:29" ht="24" x14ac:dyDescent="0.25">
      <c r="A182" s="297">
        <v>179</v>
      </c>
      <c r="B182" s="306" t="s">
        <v>1476</v>
      </c>
      <c r="C182" s="221" t="s">
        <v>1477</v>
      </c>
      <c r="D182" s="221"/>
      <c r="E182" s="302"/>
      <c r="F182" s="302"/>
      <c r="G182" s="302"/>
      <c r="H182" s="302"/>
      <c r="I182" s="302">
        <v>66</v>
      </c>
      <c r="J182" s="302">
        <v>1</v>
      </c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299"/>
      <c r="AB182" s="304" t="s">
        <v>43</v>
      </c>
      <c r="AC182" s="192" t="s">
        <v>6179</v>
      </c>
    </row>
    <row r="183" spans="1:29" ht="36" x14ac:dyDescent="0.25">
      <c r="A183" s="297">
        <v>180</v>
      </c>
      <c r="B183" s="306" t="s">
        <v>1478</v>
      </c>
      <c r="C183" s="221" t="s">
        <v>1479</v>
      </c>
      <c r="D183" s="221"/>
      <c r="E183" s="302"/>
      <c r="F183" s="302"/>
      <c r="G183" s="302"/>
      <c r="H183" s="302"/>
      <c r="I183" s="302">
        <v>66</v>
      </c>
      <c r="J183" s="302">
        <v>1</v>
      </c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299"/>
      <c r="AB183" s="304" t="s">
        <v>43</v>
      </c>
      <c r="AC183" s="192" t="s">
        <v>6179</v>
      </c>
    </row>
    <row r="184" spans="1:29" ht="24" x14ac:dyDescent="0.25">
      <c r="A184" s="297">
        <v>181</v>
      </c>
      <c r="B184" s="306" t="s">
        <v>1480</v>
      </c>
      <c r="C184" s="221" t="s">
        <v>1481</v>
      </c>
      <c r="D184" s="221"/>
      <c r="E184" s="302"/>
      <c r="F184" s="302"/>
      <c r="G184" s="302"/>
      <c r="H184" s="302"/>
      <c r="I184" s="302">
        <v>66</v>
      </c>
      <c r="J184" s="302">
        <v>1</v>
      </c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299"/>
      <c r="AB184" s="304" t="s">
        <v>43</v>
      </c>
      <c r="AC184" s="192" t="s">
        <v>6179</v>
      </c>
    </row>
    <row r="185" spans="1:29" ht="24" x14ac:dyDescent="0.25">
      <c r="A185" s="297">
        <v>182</v>
      </c>
      <c r="B185" s="306" t="s">
        <v>1482</v>
      </c>
      <c r="C185" s="221" t="s">
        <v>1483</v>
      </c>
      <c r="D185" s="221"/>
      <c r="E185" s="302"/>
      <c r="F185" s="302"/>
      <c r="G185" s="302"/>
      <c r="H185" s="302"/>
      <c r="I185" s="302">
        <v>66</v>
      </c>
      <c r="J185" s="302">
        <v>1</v>
      </c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299"/>
      <c r="AB185" s="304" t="s">
        <v>43</v>
      </c>
      <c r="AC185" s="192" t="s">
        <v>6179</v>
      </c>
    </row>
    <row r="186" spans="1:29" ht="24" x14ac:dyDescent="0.25">
      <c r="A186" s="297">
        <v>183</v>
      </c>
      <c r="B186" s="306" t="s">
        <v>1484</v>
      </c>
      <c r="C186" s="221" t="s">
        <v>1485</v>
      </c>
      <c r="D186" s="221"/>
      <c r="E186" s="302"/>
      <c r="F186" s="302"/>
      <c r="G186" s="302"/>
      <c r="H186" s="302"/>
      <c r="I186" s="302">
        <v>66</v>
      </c>
      <c r="J186" s="302">
        <v>1</v>
      </c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299"/>
      <c r="AB186" s="304" t="s">
        <v>43</v>
      </c>
      <c r="AC186" s="192" t="s">
        <v>6179</v>
      </c>
    </row>
    <row r="187" spans="1:29" ht="24" x14ac:dyDescent="0.25">
      <c r="A187" s="297">
        <v>184</v>
      </c>
      <c r="B187" s="306" t="s">
        <v>1486</v>
      </c>
      <c r="C187" s="221" t="s">
        <v>1487</v>
      </c>
      <c r="D187" s="221"/>
      <c r="E187" s="302"/>
      <c r="F187" s="302"/>
      <c r="G187" s="302"/>
      <c r="H187" s="302"/>
      <c r="I187" s="302">
        <v>66</v>
      </c>
      <c r="J187" s="302">
        <v>1</v>
      </c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299"/>
      <c r="AB187" s="304" t="s">
        <v>43</v>
      </c>
      <c r="AC187" s="192" t="s">
        <v>6179</v>
      </c>
    </row>
    <row r="188" spans="1:29" ht="36" x14ac:dyDescent="0.25">
      <c r="A188" s="297">
        <v>185</v>
      </c>
      <c r="B188" s="306" t="s">
        <v>1488</v>
      </c>
      <c r="C188" s="221" t="s">
        <v>1489</v>
      </c>
      <c r="D188" s="221"/>
      <c r="E188" s="302"/>
      <c r="F188" s="302"/>
      <c r="G188" s="302"/>
      <c r="H188" s="302"/>
      <c r="I188" s="302">
        <v>66</v>
      </c>
      <c r="J188" s="302">
        <v>1</v>
      </c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299"/>
      <c r="AB188" s="304" t="s">
        <v>43</v>
      </c>
      <c r="AC188" s="192" t="s">
        <v>6179</v>
      </c>
    </row>
    <row r="189" spans="1:29" ht="36" x14ac:dyDescent="0.25">
      <c r="A189" s="297">
        <v>186</v>
      </c>
      <c r="B189" s="306" t="s">
        <v>1490</v>
      </c>
      <c r="C189" s="221" t="s">
        <v>1491</v>
      </c>
      <c r="D189" s="221"/>
      <c r="E189" s="302"/>
      <c r="F189" s="302"/>
      <c r="G189" s="302"/>
      <c r="H189" s="302"/>
      <c r="I189" s="302">
        <v>66</v>
      </c>
      <c r="J189" s="302">
        <v>1</v>
      </c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299"/>
      <c r="AB189" s="304" t="s">
        <v>43</v>
      </c>
      <c r="AC189" s="192" t="s">
        <v>6179</v>
      </c>
    </row>
    <row r="190" spans="1:29" x14ac:dyDescent="0.25">
      <c r="A190" s="297">
        <v>187</v>
      </c>
      <c r="B190" s="306" t="s">
        <v>1492</v>
      </c>
      <c r="C190" s="221" t="s">
        <v>1493</v>
      </c>
      <c r="D190" s="221"/>
      <c r="E190" s="302"/>
      <c r="F190" s="302"/>
      <c r="G190" s="302"/>
      <c r="H190" s="302"/>
      <c r="I190" s="302">
        <v>66</v>
      </c>
      <c r="J190" s="302">
        <v>1</v>
      </c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299"/>
      <c r="AB190" s="304" t="s">
        <v>43</v>
      </c>
      <c r="AC190" s="192" t="s">
        <v>6179</v>
      </c>
    </row>
    <row r="191" spans="1:29" ht="24" x14ac:dyDescent="0.25">
      <c r="A191" s="297">
        <v>188</v>
      </c>
      <c r="B191" s="306" t="s">
        <v>1494</v>
      </c>
      <c r="C191" s="221" t="s">
        <v>1495</v>
      </c>
      <c r="D191" s="221"/>
      <c r="E191" s="302"/>
      <c r="F191" s="302"/>
      <c r="G191" s="302"/>
      <c r="H191" s="302"/>
      <c r="I191" s="302">
        <v>66</v>
      </c>
      <c r="J191" s="302">
        <v>1</v>
      </c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299"/>
      <c r="AB191" s="304" t="s">
        <v>43</v>
      </c>
      <c r="AC191" s="192" t="s">
        <v>6179</v>
      </c>
    </row>
    <row r="192" spans="1:29" ht="36" x14ac:dyDescent="0.25">
      <c r="A192" s="297">
        <v>189</v>
      </c>
      <c r="B192" s="306" t="s">
        <v>1496</v>
      </c>
      <c r="C192" s="221" t="s">
        <v>1497</v>
      </c>
      <c r="D192" s="221"/>
      <c r="E192" s="302"/>
      <c r="F192" s="302"/>
      <c r="G192" s="302"/>
      <c r="H192" s="302"/>
      <c r="I192" s="302">
        <v>66</v>
      </c>
      <c r="J192" s="302">
        <v>1</v>
      </c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299"/>
      <c r="AB192" s="304" t="s">
        <v>43</v>
      </c>
      <c r="AC192" s="192" t="s">
        <v>6179</v>
      </c>
    </row>
    <row r="193" spans="1:29" ht="24" x14ac:dyDescent="0.25">
      <c r="A193" s="297">
        <v>190</v>
      </c>
      <c r="B193" s="306" t="s">
        <v>1498</v>
      </c>
      <c r="C193" s="221" t="s">
        <v>1499</v>
      </c>
      <c r="D193" s="221"/>
      <c r="E193" s="302"/>
      <c r="F193" s="302"/>
      <c r="G193" s="302"/>
      <c r="H193" s="302"/>
      <c r="I193" s="302">
        <v>66</v>
      </c>
      <c r="J193" s="302">
        <v>1</v>
      </c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299"/>
      <c r="AB193" s="304" t="s">
        <v>43</v>
      </c>
      <c r="AC193" s="192" t="s">
        <v>6179</v>
      </c>
    </row>
    <row r="194" spans="1:29" ht="24" x14ac:dyDescent="0.25">
      <c r="A194" s="297">
        <v>191</v>
      </c>
      <c r="B194" s="306" t="s">
        <v>1500</v>
      </c>
      <c r="C194" s="221" t="s">
        <v>1501</v>
      </c>
      <c r="D194" s="221"/>
      <c r="E194" s="302"/>
      <c r="F194" s="302"/>
      <c r="G194" s="302"/>
      <c r="H194" s="302"/>
      <c r="I194" s="302">
        <v>66</v>
      </c>
      <c r="J194" s="302">
        <v>1</v>
      </c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299"/>
      <c r="AB194" s="304" t="s">
        <v>43</v>
      </c>
      <c r="AC194" s="192" t="s">
        <v>6179</v>
      </c>
    </row>
    <row r="195" spans="1:29" ht="24" x14ac:dyDescent="0.25">
      <c r="A195" s="297">
        <v>192</v>
      </c>
      <c r="B195" s="306" t="s">
        <v>1502</v>
      </c>
      <c r="C195" s="221" t="s">
        <v>1503</v>
      </c>
      <c r="D195" s="221"/>
      <c r="E195" s="302"/>
      <c r="F195" s="302"/>
      <c r="G195" s="302"/>
      <c r="H195" s="302"/>
      <c r="I195" s="302">
        <v>66</v>
      </c>
      <c r="J195" s="302">
        <v>1</v>
      </c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299"/>
      <c r="AB195" s="304" t="s">
        <v>43</v>
      </c>
      <c r="AC195" s="192" t="s">
        <v>6179</v>
      </c>
    </row>
    <row r="196" spans="1:29" ht="36" x14ac:dyDescent="0.25">
      <c r="A196" s="297">
        <v>193</v>
      </c>
      <c r="B196" s="306" t="s">
        <v>1504</v>
      </c>
      <c r="C196" s="221" t="s">
        <v>1505</v>
      </c>
      <c r="D196" s="221"/>
      <c r="E196" s="302"/>
      <c r="F196" s="302"/>
      <c r="G196" s="302"/>
      <c r="H196" s="302"/>
      <c r="I196" s="302">
        <v>66</v>
      </c>
      <c r="J196" s="302">
        <v>1</v>
      </c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299"/>
      <c r="AB196" s="304" t="s">
        <v>43</v>
      </c>
      <c r="AC196" s="192" t="s">
        <v>6179</v>
      </c>
    </row>
    <row r="197" spans="1:29" ht="63.75" x14ac:dyDescent="0.25">
      <c r="A197" s="297">
        <v>194</v>
      </c>
      <c r="B197" s="312" t="s">
        <v>893</v>
      </c>
      <c r="C197" s="313" t="s">
        <v>894</v>
      </c>
      <c r="D197" s="208"/>
      <c r="E197" s="207"/>
      <c r="F197" s="207"/>
      <c r="G197" s="207"/>
      <c r="H197" s="207"/>
      <c r="I197" s="207"/>
      <c r="J197" s="207"/>
      <c r="K197" s="207">
        <v>1</v>
      </c>
      <c r="L197" s="207" t="s">
        <v>895</v>
      </c>
      <c r="M197" s="207">
        <v>1000</v>
      </c>
      <c r="N197" s="207"/>
      <c r="O197" s="207"/>
      <c r="P197" s="207"/>
      <c r="Q197" s="207"/>
      <c r="R197" s="207"/>
      <c r="S197" s="207"/>
      <c r="T197" s="207">
        <v>2</v>
      </c>
      <c r="U197" s="207"/>
      <c r="V197" s="207">
        <v>3</v>
      </c>
      <c r="W197" s="207"/>
      <c r="X197" s="207" t="s">
        <v>60</v>
      </c>
      <c r="Y197" s="207">
        <v>2</v>
      </c>
      <c r="Z197" s="207">
        <v>500</v>
      </c>
      <c r="AA197" s="314">
        <f t="shared" ref="AA197:AA260" si="4">Z197*Y197</f>
        <v>1000</v>
      </c>
      <c r="AB197" s="213" t="s">
        <v>20</v>
      </c>
      <c r="AC197" s="213" t="s">
        <v>6180</v>
      </c>
    </row>
    <row r="198" spans="1:29" x14ac:dyDescent="0.25">
      <c r="A198" s="297">
        <v>195</v>
      </c>
      <c r="B198" s="312"/>
      <c r="C198" s="313"/>
      <c r="D198" s="208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 t="s">
        <v>60</v>
      </c>
      <c r="Y198" s="207">
        <v>1</v>
      </c>
      <c r="Z198" s="207">
        <v>200</v>
      </c>
      <c r="AA198" s="314">
        <f t="shared" si="4"/>
        <v>200</v>
      </c>
      <c r="AB198" s="213" t="s">
        <v>20</v>
      </c>
      <c r="AC198" s="213" t="s">
        <v>6180</v>
      </c>
    </row>
    <row r="199" spans="1:29" x14ac:dyDescent="0.25">
      <c r="A199" s="297">
        <v>196</v>
      </c>
      <c r="B199" s="312"/>
      <c r="C199" s="313"/>
      <c r="D199" s="208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 t="s">
        <v>60</v>
      </c>
      <c r="Y199" s="207">
        <v>1</v>
      </c>
      <c r="Z199" s="207">
        <v>63</v>
      </c>
      <c r="AA199" s="314">
        <f t="shared" si="4"/>
        <v>63</v>
      </c>
      <c r="AB199" s="213" t="s">
        <v>20</v>
      </c>
      <c r="AC199" s="213" t="s">
        <v>6180</v>
      </c>
    </row>
    <row r="200" spans="1:29" ht="89.25" x14ac:dyDescent="0.25">
      <c r="A200" s="297">
        <v>197</v>
      </c>
      <c r="B200" s="312" t="s">
        <v>896</v>
      </c>
      <c r="C200" s="313" t="s">
        <v>897</v>
      </c>
      <c r="D200" s="208"/>
      <c r="E200" s="207"/>
      <c r="F200" s="207"/>
      <c r="G200" s="207"/>
      <c r="H200" s="207"/>
      <c r="I200" s="207"/>
      <c r="J200" s="207"/>
      <c r="K200" s="207">
        <v>1</v>
      </c>
      <c r="L200" s="207" t="s">
        <v>898</v>
      </c>
      <c r="M200" s="207">
        <v>630</v>
      </c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314"/>
      <c r="AB200" s="213" t="s">
        <v>20</v>
      </c>
      <c r="AC200" s="213" t="s">
        <v>6180</v>
      </c>
    </row>
    <row r="201" spans="1:29" ht="76.5" x14ac:dyDescent="0.25">
      <c r="A201" s="297">
        <v>198</v>
      </c>
      <c r="B201" s="312" t="s">
        <v>899</v>
      </c>
      <c r="C201" s="313" t="s">
        <v>900</v>
      </c>
      <c r="D201" s="208"/>
      <c r="E201" s="207"/>
      <c r="F201" s="207"/>
      <c r="G201" s="207"/>
      <c r="H201" s="207"/>
      <c r="I201" s="207"/>
      <c r="J201" s="207"/>
      <c r="K201" s="207">
        <v>1</v>
      </c>
      <c r="L201" s="209" t="s">
        <v>901</v>
      </c>
      <c r="M201" s="207">
        <v>715</v>
      </c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314"/>
      <c r="AB201" s="213" t="s">
        <v>20</v>
      </c>
      <c r="AC201" s="213" t="s">
        <v>6180</v>
      </c>
    </row>
    <row r="202" spans="1:29" ht="63.75" x14ac:dyDescent="0.25">
      <c r="A202" s="297">
        <v>199</v>
      </c>
      <c r="B202" s="312" t="s">
        <v>902</v>
      </c>
      <c r="C202" s="313" t="s">
        <v>903</v>
      </c>
      <c r="D202" s="208"/>
      <c r="E202" s="207"/>
      <c r="F202" s="207"/>
      <c r="G202" s="207"/>
      <c r="H202" s="207"/>
      <c r="I202" s="207"/>
      <c r="J202" s="207"/>
      <c r="K202" s="207">
        <v>1</v>
      </c>
      <c r="L202" s="209" t="s">
        <v>904</v>
      </c>
      <c r="M202" s="207">
        <v>2000</v>
      </c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314"/>
      <c r="AB202" s="213" t="s">
        <v>20</v>
      </c>
      <c r="AC202" s="213" t="s">
        <v>6180</v>
      </c>
    </row>
    <row r="203" spans="1:29" ht="76.5" x14ac:dyDescent="0.25">
      <c r="A203" s="297">
        <v>200</v>
      </c>
      <c r="B203" s="312" t="s">
        <v>905</v>
      </c>
      <c r="C203" s="313" t="s">
        <v>906</v>
      </c>
      <c r="D203" s="208"/>
      <c r="E203" s="207"/>
      <c r="F203" s="207"/>
      <c r="G203" s="207"/>
      <c r="H203" s="207"/>
      <c r="I203" s="207"/>
      <c r="J203" s="207"/>
      <c r="K203" s="207">
        <v>1</v>
      </c>
      <c r="L203" s="207" t="s">
        <v>907</v>
      </c>
      <c r="M203" s="207">
        <v>630</v>
      </c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314"/>
      <c r="AB203" s="213" t="s">
        <v>20</v>
      </c>
      <c r="AC203" s="213" t="s">
        <v>6180</v>
      </c>
    </row>
    <row r="204" spans="1:29" ht="63.75" x14ac:dyDescent="0.25">
      <c r="A204" s="297">
        <v>201</v>
      </c>
      <c r="B204" s="312" t="s">
        <v>908</v>
      </c>
      <c r="C204" s="313" t="s">
        <v>909</v>
      </c>
      <c r="D204" s="208"/>
      <c r="E204" s="207"/>
      <c r="F204" s="207"/>
      <c r="G204" s="207"/>
      <c r="H204" s="207"/>
      <c r="I204" s="207"/>
      <c r="J204" s="207"/>
      <c r="K204" s="207">
        <v>1</v>
      </c>
      <c r="L204" s="209" t="s">
        <v>910</v>
      </c>
      <c r="M204" s="207">
        <v>815</v>
      </c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 t="s">
        <v>60</v>
      </c>
      <c r="Y204" s="207">
        <v>1</v>
      </c>
      <c r="Z204" s="207">
        <v>600</v>
      </c>
      <c r="AA204" s="314">
        <f t="shared" si="4"/>
        <v>600</v>
      </c>
      <c r="AB204" s="213" t="s">
        <v>20</v>
      </c>
      <c r="AC204" s="213" t="s">
        <v>6180</v>
      </c>
    </row>
    <row r="205" spans="1:29" x14ac:dyDescent="0.25">
      <c r="A205" s="297">
        <v>202</v>
      </c>
      <c r="B205" s="312"/>
      <c r="C205" s="313"/>
      <c r="D205" s="208"/>
      <c r="E205" s="207"/>
      <c r="F205" s="207"/>
      <c r="G205" s="207"/>
      <c r="H205" s="207"/>
      <c r="I205" s="207"/>
      <c r="J205" s="207"/>
      <c r="K205" s="207"/>
      <c r="L205" s="209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 t="s">
        <v>60</v>
      </c>
      <c r="Y205" s="207">
        <v>1</v>
      </c>
      <c r="Z205" s="207">
        <v>415</v>
      </c>
      <c r="AA205" s="314">
        <f t="shared" si="4"/>
        <v>415</v>
      </c>
      <c r="AB205" s="213" t="s">
        <v>20</v>
      </c>
      <c r="AC205" s="213" t="s">
        <v>6180</v>
      </c>
    </row>
    <row r="206" spans="1:29" x14ac:dyDescent="0.25">
      <c r="A206" s="297">
        <v>203</v>
      </c>
      <c r="B206" s="312"/>
      <c r="C206" s="313"/>
      <c r="D206" s="208"/>
      <c r="E206" s="207"/>
      <c r="F206" s="207"/>
      <c r="G206" s="207"/>
      <c r="H206" s="207"/>
      <c r="I206" s="207"/>
      <c r="J206" s="207"/>
      <c r="K206" s="207"/>
      <c r="L206" s="209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 t="s">
        <v>60</v>
      </c>
      <c r="Y206" s="207">
        <v>1</v>
      </c>
      <c r="Z206" s="207">
        <v>160</v>
      </c>
      <c r="AA206" s="314">
        <f t="shared" si="4"/>
        <v>160</v>
      </c>
      <c r="AB206" s="213" t="s">
        <v>20</v>
      </c>
      <c r="AC206" s="213" t="s">
        <v>6180</v>
      </c>
    </row>
    <row r="207" spans="1:29" x14ac:dyDescent="0.25">
      <c r="A207" s="297">
        <v>204</v>
      </c>
      <c r="B207" s="312"/>
      <c r="C207" s="313"/>
      <c r="D207" s="208"/>
      <c r="E207" s="207"/>
      <c r="F207" s="207"/>
      <c r="G207" s="207"/>
      <c r="H207" s="207"/>
      <c r="I207" s="207"/>
      <c r="J207" s="207"/>
      <c r="K207" s="207"/>
      <c r="L207" s="209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 t="s">
        <v>60</v>
      </c>
      <c r="Y207" s="207">
        <v>1</v>
      </c>
      <c r="Z207" s="207">
        <v>140</v>
      </c>
      <c r="AA207" s="314">
        <f t="shared" si="4"/>
        <v>140</v>
      </c>
      <c r="AB207" s="213" t="s">
        <v>20</v>
      </c>
      <c r="AC207" s="213" t="s">
        <v>6180</v>
      </c>
    </row>
    <row r="208" spans="1:29" ht="76.5" x14ac:dyDescent="0.25">
      <c r="A208" s="297">
        <v>205</v>
      </c>
      <c r="B208" s="312" t="s">
        <v>911</v>
      </c>
      <c r="C208" s="313" t="s">
        <v>912</v>
      </c>
      <c r="D208" s="208"/>
      <c r="E208" s="207"/>
      <c r="F208" s="207"/>
      <c r="G208" s="207"/>
      <c r="H208" s="207"/>
      <c r="I208" s="207"/>
      <c r="J208" s="207"/>
      <c r="K208" s="207">
        <v>1</v>
      </c>
      <c r="L208" s="209" t="s">
        <v>904</v>
      </c>
      <c r="M208" s="207">
        <v>2000</v>
      </c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 t="s">
        <v>60</v>
      </c>
      <c r="Y208" s="207">
        <v>2</v>
      </c>
      <c r="Z208" s="207">
        <v>625</v>
      </c>
      <c r="AA208" s="314">
        <f t="shared" si="4"/>
        <v>1250</v>
      </c>
      <c r="AB208" s="213" t="s">
        <v>20</v>
      </c>
      <c r="AC208" s="213" t="s">
        <v>6180</v>
      </c>
    </row>
    <row r="209" spans="1:29" x14ac:dyDescent="0.25">
      <c r="A209" s="297">
        <v>206</v>
      </c>
      <c r="B209" s="312"/>
      <c r="C209" s="313"/>
      <c r="D209" s="208"/>
      <c r="E209" s="207"/>
      <c r="F209" s="207"/>
      <c r="G209" s="207"/>
      <c r="H209" s="207"/>
      <c r="I209" s="207"/>
      <c r="J209" s="207"/>
      <c r="K209" s="207"/>
      <c r="L209" s="209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 t="s">
        <v>60</v>
      </c>
      <c r="Y209" s="207">
        <v>1</v>
      </c>
      <c r="Z209" s="207">
        <v>320</v>
      </c>
      <c r="AA209" s="314">
        <f t="shared" si="4"/>
        <v>320</v>
      </c>
      <c r="AB209" s="213" t="s">
        <v>20</v>
      </c>
      <c r="AC209" s="213" t="s">
        <v>6180</v>
      </c>
    </row>
    <row r="210" spans="1:29" x14ac:dyDescent="0.25">
      <c r="A210" s="297">
        <v>207</v>
      </c>
      <c r="B210" s="312"/>
      <c r="C210" s="313"/>
      <c r="D210" s="208"/>
      <c r="E210" s="207"/>
      <c r="F210" s="207"/>
      <c r="G210" s="207"/>
      <c r="H210" s="207"/>
      <c r="I210" s="207"/>
      <c r="J210" s="207"/>
      <c r="K210" s="207"/>
      <c r="L210" s="209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 t="s">
        <v>60</v>
      </c>
      <c r="Y210" s="207">
        <v>1</v>
      </c>
      <c r="Z210" s="207">
        <v>85</v>
      </c>
      <c r="AA210" s="314">
        <f t="shared" si="4"/>
        <v>85</v>
      </c>
      <c r="AB210" s="213" t="s">
        <v>20</v>
      </c>
      <c r="AC210" s="213" t="s">
        <v>6180</v>
      </c>
    </row>
    <row r="211" spans="1:29" ht="89.25" x14ac:dyDescent="0.25">
      <c r="A211" s="297">
        <v>208</v>
      </c>
      <c r="B211" s="312" t="s">
        <v>913</v>
      </c>
      <c r="C211" s="313" t="s">
        <v>914</v>
      </c>
      <c r="D211" s="208"/>
      <c r="E211" s="207"/>
      <c r="F211" s="207"/>
      <c r="G211" s="207"/>
      <c r="H211" s="207"/>
      <c r="I211" s="207"/>
      <c r="J211" s="207"/>
      <c r="K211" s="207">
        <v>1</v>
      </c>
      <c r="L211" s="209" t="s">
        <v>915</v>
      </c>
      <c r="M211" s="207">
        <v>1120</v>
      </c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314"/>
      <c r="AB211" s="213" t="s">
        <v>20</v>
      </c>
      <c r="AC211" s="213" t="s">
        <v>6180</v>
      </c>
    </row>
    <row r="212" spans="1:29" ht="51" x14ac:dyDescent="0.25">
      <c r="A212" s="297">
        <v>209</v>
      </c>
      <c r="B212" s="312" t="s">
        <v>916</v>
      </c>
      <c r="C212" s="313" t="s">
        <v>917</v>
      </c>
      <c r="D212" s="208"/>
      <c r="E212" s="207"/>
      <c r="F212" s="207"/>
      <c r="G212" s="207"/>
      <c r="H212" s="207"/>
      <c r="I212" s="207"/>
      <c r="J212" s="207"/>
      <c r="K212" s="207">
        <v>1</v>
      </c>
      <c r="L212" s="209" t="s">
        <v>918</v>
      </c>
      <c r="M212" s="207">
        <v>2250</v>
      </c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 t="s">
        <v>60</v>
      </c>
      <c r="Y212" s="207">
        <v>1</v>
      </c>
      <c r="Z212" s="207">
        <v>100</v>
      </c>
      <c r="AA212" s="314">
        <f t="shared" si="4"/>
        <v>100</v>
      </c>
      <c r="AB212" s="213" t="s">
        <v>20</v>
      </c>
      <c r="AC212" s="213" t="s">
        <v>6180</v>
      </c>
    </row>
    <row r="213" spans="1:29" x14ac:dyDescent="0.25">
      <c r="A213" s="297">
        <v>210</v>
      </c>
      <c r="B213" s="312"/>
      <c r="C213" s="313"/>
      <c r="D213" s="208"/>
      <c r="E213" s="207"/>
      <c r="F213" s="207"/>
      <c r="G213" s="207"/>
      <c r="H213" s="207"/>
      <c r="I213" s="207"/>
      <c r="J213" s="207"/>
      <c r="K213" s="207"/>
      <c r="L213" s="209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 t="s">
        <v>60</v>
      </c>
      <c r="Y213" s="207">
        <v>1</v>
      </c>
      <c r="Z213" s="207">
        <v>40</v>
      </c>
      <c r="AA213" s="314">
        <f t="shared" si="4"/>
        <v>40</v>
      </c>
      <c r="AB213" s="213" t="s">
        <v>20</v>
      </c>
      <c r="AC213" s="213" t="s">
        <v>6180</v>
      </c>
    </row>
    <row r="214" spans="1:29" x14ac:dyDescent="0.25">
      <c r="A214" s="297">
        <v>211</v>
      </c>
      <c r="B214" s="312"/>
      <c r="C214" s="313"/>
      <c r="D214" s="208"/>
      <c r="E214" s="207"/>
      <c r="F214" s="207"/>
      <c r="G214" s="207"/>
      <c r="H214" s="207"/>
      <c r="I214" s="207"/>
      <c r="J214" s="207"/>
      <c r="K214" s="207"/>
      <c r="L214" s="209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 t="s">
        <v>60</v>
      </c>
      <c r="Y214" s="207">
        <v>1</v>
      </c>
      <c r="Z214" s="207">
        <v>27.5</v>
      </c>
      <c r="AA214" s="314">
        <f t="shared" si="4"/>
        <v>27.5</v>
      </c>
      <c r="AB214" s="213" t="s">
        <v>20</v>
      </c>
      <c r="AC214" s="213" t="s">
        <v>6180</v>
      </c>
    </row>
    <row r="215" spans="1:29" ht="63.75" x14ac:dyDescent="0.25">
      <c r="A215" s="297">
        <v>212</v>
      </c>
      <c r="B215" s="312" t="s">
        <v>919</v>
      </c>
      <c r="C215" s="313" t="s">
        <v>920</v>
      </c>
      <c r="D215" s="208"/>
      <c r="E215" s="207"/>
      <c r="F215" s="207"/>
      <c r="G215" s="207"/>
      <c r="H215" s="207"/>
      <c r="I215" s="207"/>
      <c r="J215" s="207"/>
      <c r="K215" s="207">
        <v>1</v>
      </c>
      <c r="L215" s="209" t="s">
        <v>921</v>
      </c>
      <c r="M215" s="207">
        <v>2250</v>
      </c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314"/>
      <c r="AB215" s="213" t="s">
        <v>20</v>
      </c>
      <c r="AC215" s="213" t="s">
        <v>6180</v>
      </c>
    </row>
    <row r="216" spans="1:29" ht="51" x14ac:dyDescent="0.25">
      <c r="A216" s="297">
        <v>213</v>
      </c>
      <c r="B216" s="312" t="s">
        <v>922</v>
      </c>
      <c r="C216" s="313" t="s">
        <v>923</v>
      </c>
      <c r="D216" s="208"/>
      <c r="E216" s="207"/>
      <c r="F216" s="207"/>
      <c r="G216" s="207"/>
      <c r="H216" s="207"/>
      <c r="I216" s="207"/>
      <c r="J216" s="207"/>
      <c r="K216" s="207">
        <v>1</v>
      </c>
      <c r="L216" s="207" t="s">
        <v>924</v>
      </c>
      <c r="M216" s="207">
        <v>750</v>
      </c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 t="s">
        <v>60</v>
      </c>
      <c r="Y216" s="207">
        <v>2</v>
      </c>
      <c r="Z216" s="207">
        <v>380</v>
      </c>
      <c r="AA216" s="314">
        <f t="shared" si="4"/>
        <v>760</v>
      </c>
      <c r="AB216" s="213" t="s">
        <v>20</v>
      </c>
      <c r="AC216" s="213" t="s">
        <v>6180</v>
      </c>
    </row>
    <row r="217" spans="1:29" ht="63.75" x14ac:dyDescent="0.25">
      <c r="A217" s="297">
        <v>214</v>
      </c>
      <c r="B217" s="312" t="s">
        <v>925</v>
      </c>
      <c r="C217" s="313" t="s">
        <v>926</v>
      </c>
      <c r="D217" s="208"/>
      <c r="E217" s="207"/>
      <c r="F217" s="207"/>
      <c r="G217" s="207"/>
      <c r="H217" s="207"/>
      <c r="I217" s="207"/>
      <c r="J217" s="207"/>
      <c r="K217" s="207">
        <v>1</v>
      </c>
      <c r="L217" s="209" t="s">
        <v>927</v>
      </c>
      <c r="M217" s="207">
        <v>400</v>
      </c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314"/>
      <c r="AB217" s="213" t="s">
        <v>20</v>
      </c>
      <c r="AC217" s="213" t="s">
        <v>6180</v>
      </c>
    </row>
    <row r="218" spans="1:29" ht="38.25" x14ac:dyDescent="0.25">
      <c r="A218" s="297">
        <v>215</v>
      </c>
      <c r="B218" s="312" t="s">
        <v>928</v>
      </c>
      <c r="C218" s="313" t="s">
        <v>929</v>
      </c>
      <c r="D218" s="208"/>
      <c r="E218" s="207"/>
      <c r="F218" s="207"/>
      <c r="G218" s="207"/>
      <c r="H218" s="207"/>
      <c r="I218" s="207"/>
      <c r="J218" s="207"/>
      <c r="K218" s="207">
        <v>1</v>
      </c>
      <c r="L218" s="207" t="s">
        <v>930</v>
      </c>
      <c r="M218" s="207">
        <v>3000</v>
      </c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 t="s">
        <v>60</v>
      </c>
      <c r="Y218" s="207">
        <v>1</v>
      </c>
      <c r="Z218" s="207">
        <v>1010</v>
      </c>
      <c r="AA218" s="314">
        <f t="shared" si="4"/>
        <v>1010</v>
      </c>
      <c r="AB218" s="213" t="s">
        <v>20</v>
      </c>
      <c r="AC218" s="213" t="s">
        <v>6180</v>
      </c>
    </row>
    <row r="219" spans="1:29" x14ac:dyDescent="0.25">
      <c r="A219" s="297">
        <v>216</v>
      </c>
      <c r="B219" s="312"/>
      <c r="C219" s="313"/>
      <c r="D219" s="208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 t="s">
        <v>60</v>
      </c>
      <c r="Y219" s="207">
        <v>2</v>
      </c>
      <c r="Z219" s="207">
        <v>250</v>
      </c>
      <c r="AA219" s="314">
        <f t="shared" si="4"/>
        <v>500</v>
      </c>
      <c r="AB219" s="213" t="s">
        <v>20</v>
      </c>
      <c r="AC219" s="213" t="s">
        <v>6180</v>
      </c>
    </row>
    <row r="220" spans="1:29" x14ac:dyDescent="0.25">
      <c r="A220" s="297">
        <v>217</v>
      </c>
      <c r="B220" s="312"/>
      <c r="C220" s="313"/>
      <c r="D220" s="208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 t="s">
        <v>60</v>
      </c>
      <c r="Y220" s="207">
        <v>1</v>
      </c>
      <c r="Z220" s="207">
        <v>640</v>
      </c>
      <c r="AA220" s="314">
        <f t="shared" si="4"/>
        <v>640</v>
      </c>
      <c r="AB220" s="213" t="s">
        <v>20</v>
      </c>
      <c r="AC220" s="213" t="s">
        <v>6180</v>
      </c>
    </row>
    <row r="221" spans="1:29" ht="51" x14ac:dyDescent="0.25">
      <c r="A221" s="297">
        <v>218</v>
      </c>
      <c r="B221" s="312" t="s">
        <v>931</v>
      </c>
      <c r="C221" s="313" t="s">
        <v>932</v>
      </c>
      <c r="D221" s="208"/>
      <c r="E221" s="207"/>
      <c r="F221" s="207"/>
      <c r="G221" s="207"/>
      <c r="H221" s="207"/>
      <c r="I221" s="207"/>
      <c r="J221" s="207"/>
      <c r="K221" s="207">
        <v>1</v>
      </c>
      <c r="L221" s="207" t="s">
        <v>933</v>
      </c>
      <c r="M221" s="207">
        <v>1500</v>
      </c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 t="s">
        <v>60</v>
      </c>
      <c r="Y221" s="207">
        <v>1</v>
      </c>
      <c r="Z221" s="207">
        <v>1110</v>
      </c>
      <c r="AA221" s="314">
        <f t="shared" si="4"/>
        <v>1110</v>
      </c>
      <c r="AB221" s="213" t="s">
        <v>20</v>
      </c>
      <c r="AC221" s="213" t="s">
        <v>6180</v>
      </c>
    </row>
    <row r="222" spans="1:29" x14ac:dyDescent="0.25">
      <c r="A222" s="297">
        <v>219</v>
      </c>
      <c r="B222" s="312"/>
      <c r="C222" s="313"/>
      <c r="D222" s="208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 t="s">
        <v>60</v>
      </c>
      <c r="Y222" s="207">
        <v>1</v>
      </c>
      <c r="Z222" s="207">
        <v>500</v>
      </c>
      <c r="AA222" s="314">
        <f t="shared" si="4"/>
        <v>500</v>
      </c>
      <c r="AB222" s="213" t="s">
        <v>20</v>
      </c>
      <c r="AC222" s="213" t="s">
        <v>6180</v>
      </c>
    </row>
    <row r="223" spans="1:29" ht="51" x14ac:dyDescent="0.25">
      <c r="A223" s="297">
        <v>220</v>
      </c>
      <c r="B223" s="312" t="s">
        <v>934</v>
      </c>
      <c r="C223" s="313" t="s">
        <v>935</v>
      </c>
      <c r="D223" s="208"/>
      <c r="E223" s="207"/>
      <c r="F223" s="207"/>
      <c r="G223" s="207"/>
      <c r="H223" s="207"/>
      <c r="I223" s="207"/>
      <c r="J223" s="207"/>
      <c r="K223" s="207">
        <v>1</v>
      </c>
      <c r="L223" s="207" t="s">
        <v>936</v>
      </c>
      <c r="M223" s="207">
        <v>1900</v>
      </c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314"/>
      <c r="AB223" s="213" t="s">
        <v>20</v>
      </c>
      <c r="AC223" s="213" t="s">
        <v>6180</v>
      </c>
    </row>
    <row r="224" spans="1:29" ht="51" x14ac:dyDescent="0.25">
      <c r="A224" s="297">
        <v>221</v>
      </c>
      <c r="B224" s="312" t="s">
        <v>937</v>
      </c>
      <c r="C224" s="313" t="s">
        <v>938</v>
      </c>
      <c r="D224" s="208"/>
      <c r="E224" s="207"/>
      <c r="F224" s="207"/>
      <c r="G224" s="207"/>
      <c r="H224" s="207"/>
      <c r="I224" s="207"/>
      <c r="J224" s="207"/>
      <c r="K224" s="207">
        <v>1</v>
      </c>
      <c r="L224" s="207" t="s">
        <v>907</v>
      </c>
      <c r="M224" s="207">
        <v>630</v>
      </c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 t="s">
        <v>60</v>
      </c>
      <c r="Y224" s="207">
        <v>1</v>
      </c>
      <c r="Z224" s="207">
        <v>250</v>
      </c>
      <c r="AA224" s="314">
        <f t="shared" si="4"/>
        <v>250</v>
      </c>
      <c r="AB224" s="213" t="s">
        <v>20</v>
      </c>
      <c r="AC224" s="213" t="s">
        <v>6180</v>
      </c>
    </row>
    <row r="225" spans="1:29" ht="76.5" x14ac:dyDescent="0.25">
      <c r="A225" s="297">
        <v>222</v>
      </c>
      <c r="B225" s="312" t="s">
        <v>939</v>
      </c>
      <c r="C225" s="313" t="s">
        <v>940</v>
      </c>
      <c r="D225" s="208"/>
      <c r="E225" s="207"/>
      <c r="F225" s="207"/>
      <c r="G225" s="207"/>
      <c r="H225" s="207"/>
      <c r="I225" s="207"/>
      <c r="J225" s="207"/>
      <c r="K225" s="207">
        <v>1</v>
      </c>
      <c r="L225" s="207" t="s">
        <v>898</v>
      </c>
      <c r="M225" s="207">
        <v>630</v>
      </c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314"/>
      <c r="AB225" s="213" t="s">
        <v>20</v>
      </c>
      <c r="AC225" s="213" t="s">
        <v>6180</v>
      </c>
    </row>
    <row r="226" spans="1:29" ht="63.75" x14ac:dyDescent="0.25">
      <c r="A226" s="297">
        <v>223</v>
      </c>
      <c r="B226" s="312" t="s">
        <v>941</v>
      </c>
      <c r="C226" s="313" t="s">
        <v>942</v>
      </c>
      <c r="D226" s="208"/>
      <c r="E226" s="207"/>
      <c r="F226" s="207"/>
      <c r="G226" s="207"/>
      <c r="H226" s="207"/>
      <c r="I226" s="207"/>
      <c r="J226" s="207"/>
      <c r="K226" s="207">
        <v>1</v>
      </c>
      <c r="L226" s="207" t="s">
        <v>898</v>
      </c>
      <c r="M226" s="207">
        <v>630</v>
      </c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314"/>
      <c r="AB226" s="213" t="s">
        <v>20</v>
      </c>
      <c r="AC226" s="213" t="s">
        <v>6180</v>
      </c>
    </row>
    <row r="227" spans="1:29" ht="63.75" x14ac:dyDescent="0.25">
      <c r="A227" s="297">
        <v>224</v>
      </c>
      <c r="B227" s="312" t="s">
        <v>943</v>
      </c>
      <c r="C227" s="313" t="s">
        <v>944</v>
      </c>
      <c r="D227" s="208"/>
      <c r="E227" s="207"/>
      <c r="F227" s="207"/>
      <c r="G227" s="207"/>
      <c r="H227" s="207"/>
      <c r="I227" s="207"/>
      <c r="J227" s="207"/>
      <c r="K227" s="207">
        <v>1</v>
      </c>
      <c r="L227" s="207" t="s">
        <v>945</v>
      </c>
      <c r="M227" s="207">
        <v>2500</v>
      </c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 t="s">
        <v>60</v>
      </c>
      <c r="Y227" s="207">
        <v>1</v>
      </c>
      <c r="Z227" s="207">
        <v>2000</v>
      </c>
      <c r="AA227" s="314">
        <f t="shared" si="4"/>
        <v>2000</v>
      </c>
      <c r="AB227" s="213" t="s">
        <v>20</v>
      </c>
      <c r="AC227" s="213" t="s">
        <v>6180</v>
      </c>
    </row>
    <row r="228" spans="1:29" x14ac:dyDescent="0.25">
      <c r="A228" s="297">
        <v>225</v>
      </c>
      <c r="B228" s="312"/>
      <c r="C228" s="313"/>
      <c r="D228" s="208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 t="s">
        <v>60</v>
      </c>
      <c r="Y228" s="207">
        <v>1</v>
      </c>
      <c r="Z228" s="207">
        <v>600</v>
      </c>
      <c r="AA228" s="314">
        <f t="shared" si="4"/>
        <v>600</v>
      </c>
      <c r="AB228" s="213" t="s">
        <v>20</v>
      </c>
      <c r="AC228" s="213" t="s">
        <v>6180</v>
      </c>
    </row>
    <row r="229" spans="1:29" ht="63.75" x14ac:dyDescent="0.25">
      <c r="A229" s="297">
        <v>226</v>
      </c>
      <c r="B229" s="312" t="s">
        <v>946</v>
      </c>
      <c r="C229" s="313" t="s">
        <v>947</v>
      </c>
      <c r="D229" s="208"/>
      <c r="E229" s="207"/>
      <c r="F229" s="207"/>
      <c r="G229" s="207"/>
      <c r="H229" s="207"/>
      <c r="I229" s="207"/>
      <c r="J229" s="207"/>
      <c r="K229" s="207">
        <v>1</v>
      </c>
      <c r="L229" s="207" t="s">
        <v>948</v>
      </c>
      <c r="M229" s="207">
        <v>1000</v>
      </c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314"/>
      <c r="AB229" s="213" t="s">
        <v>20</v>
      </c>
      <c r="AC229" s="213" t="s">
        <v>6180</v>
      </c>
    </row>
    <row r="230" spans="1:29" ht="51" x14ac:dyDescent="0.25">
      <c r="A230" s="297">
        <v>227</v>
      </c>
      <c r="B230" s="312" t="s">
        <v>949</v>
      </c>
      <c r="C230" s="313" t="s">
        <v>950</v>
      </c>
      <c r="D230" s="208"/>
      <c r="E230" s="207"/>
      <c r="F230" s="207"/>
      <c r="G230" s="207"/>
      <c r="H230" s="207"/>
      <c r="I230" s="207"/>
      <c r="J230" s="207"/>
      <c r="K230" s="207">
        <v>1</v>
      </c>
      <c r="L230" s="207" t="s">
        <v>948</v>
      </c>
      <c r="M230" s="207">
        <v>1000</v>
      </c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 t="s">
        <v>60</v>
      </c>
      <c r="Y230" s="207">
        <v>1</v>
      </c>
      <c r="Z230" s="207">
        <v>600</v>
      </c>
      <c r="AA230" s="314">
        <f t="shared" si="4"/>
        <v>600</v>
      </c>
      <c r="AB230" s="213" t="s">
        <v>20</v>
      </c>
      <c r="AC230" s="213" t="s">
        <v>6180</v>
      </c>
    </row>
    <row r="231" spans="1:29" x14ac:dyDescent="0.25">
      <c r="A231" s="297">
        <v>228</v>
      </c>
      <c r="B231" s="312"/>
      <c r="C231" s="313"/>
      <c r="D231" s="208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 t="s">
        <v>60</v>
      </c>
      <c r="Y231" s="207">
        <v>1</v>
      </c>
      <c r="Z231" s="207">
        <v>400</v>
      </c>
      <c r="AA231" s="314">
        <f t="shared" si="4"/>
        <v>400</v>
      </c>
      <c r="AB231" s="213" t="s">
        <v>20</v>
      </c>
      <c r="AC231" s="213" t="s">
        <v>6180</v>
      </c>
    </row>
    <row r="232" spans="1:29" ht="38.25" x14ac:dyDescent="0.25">
      <c r="A232" s="297">
        <v>229</v>
      </c>
      <c r="B232" s="312" t="s">
        <v>951</v>
      </c>
      <c r="C232" s="313" t="s">
        <v>952</v>
      </c>
      <c r="D232" s="208"/>
      <c r="E232" s="207"/>
      <c r="F232" s="207"/>
      <c r="G232" s="207"/>
      <c r="H232" s="207"/>
      <c r="I232" s="207"/>
      <c r="J232" s="207"/>
      <c r="K232" s="207">
        <v>1</v>
      </c>
      <c r="L232" s="207" t="s">
        <v>953</v>
      </c>
      <c r="M232" s="207">
        <v>500</v>
      </c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 t="s">
        <v>60</v>
      </c>
      <c r="Y232" s="207">
        <v>1</v>
      </c>
      <c r="Z232" s="207">
        <v>125</v>
      </c>
      <c r="AA232" s="314">
        <f t="shared" si="4"/>
        <v>125</v>
      </c>
      <c r="AB232" s="213" t="s">
        <v>20</v>
      </c>
      <c r="AC232" s="213" t="s">
        <v>6180</v>
      </c>
    </row>
    <row r="233" spans="1:29" x14ac:dyDescent="0.25">
      <c r="A233" s="297">
        <v>230</v>
      </c>
      <c r="B233" s="312"/>
      <c r="C233" s="313"/>
      <c r="D233" s="208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 t="s">
        <v>60</v>
      </c>
      <c r="Y233" s="207">
        <v>1</v>
      </c>
      <c r="Z233" s="207">
        <v>82.5</v>
      </c>
      <c r="AA233" s="314">
        <f t="shared" si="4"/>
        <v>82.5</v>
      </c>
      <c r="AB233" s="213" t="s">
        <v>20</v>
      </c>
      <c r="AC233" s="213" t="s">
        <v>6180</v>
      </c>
    </row>
    <row r="234" spans="1:29" x14ac:dyDescent="0.25">
      <c r="A234" s="297">
        <v>231</v>
      </c>
      <c r="B234" s="312"/>
      <c r="C234" s="313"/>
      <c r="D234" s="208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 t="s">
        <v>60</v>
      </c>
      <c r="Y234" s="207">
        <v>2</v>
      </c>
      <c r="Z234" s="207">
        <v>63</v>
      </c>
      <c r="AA234" s="314">
        <f t="shared" si="4"/>
        <v>126</v>
      </c>
      <c r="AB234" s="213" t="s">
        <v>20</v>
      </c>
      <c r="AC234" s="213" t="s">
        <v>6180</v>
      </c>
    </row>
    <row r="235" spans="1:29" x14ac:dyDescent="0.25">
      <c r="A235" s="297">
        <v>232</v>
      </c>
      <c r="B235" s="312"/>
      <c r="C235" s="313"/>
      <c r="D235" s="208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 t="s">
        <v>60</v>
      </c>
      <c r="Y235" s="207">
        <v>1</v>
      </c>
      <c r="Z235" s="207">
        <v>50</v>
      </c>
      <c r="AA235" s="314">
        <f t="shared" si="4"/>
        <v>50</v>
      </c>
      <c r="AB235" s="213" t="s">
        <v>20</v>
      </c>
      <c r="AC235" s="213" t="s">
        <v>6180</v>
      </c>
    </row>
    <row r="236" spans="1:29" ht="25.5" x14ac:dyDescent="0.25">
      <c r="A236" s="297">
        <v>233</v>
      </c>
      <c r="B236" s="312" t="s">
        <v>954</v>
      </c>
      <c r="C236" s="313" t="s">
        <v>955</v>
      </c>
      <c r="D236" s="208"/>
      <c r="E236" s="207"/>
      <c r="F236" s="207"/>
      <c r="G236" s="207"/>
      <c r="H236" s="207"/>
      <c r="I236" s="207"/>
      <c r="J236" s="207"/>
      <c r="K236" s="207">
        <v>1</v>
      </c>
      <c r="L236" s="207" t="s">
        <v>956</v>
      </c>
      <c r="M236" s="207">
        <v>500</v>
      </c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314"/>
      <c r="AB236" s="213" t="s">
        <v>20</v>
      </c>
      <c r="AC236" s="213" t="s">
        <v>6180</v>
      </c>
    </row>
    <row r="237" spans="1:29" ht="63.75" x14ac:dyDescent="0.25">
      <c r="A237" s="297">
        <v>234</v>
      </c>
      <c r="B237" s="312" t="s">
        <v>957</v>
      </c>
      <c r="C237" s="313" t="s">
        <v>958</v>
      </c>
      <c r="D237" s="208"/>
      <c r="E237" s="207"/>
      <c r="F237" s="207"/>
      <c r="G237" s="207"/>
      <c r="H237" s="207"/>
      <c r="I237" s="207"/>
      <c r="J237" s="207"/>
      <c r="K237" s="207">
        <v>1</v>
      </c>
      <c r="L237" s="207" t="s">
        <v>959</v>
      </c>
      <c r="M237" s="207">
        <v>630</v>
      </c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 t="s">
        <v>60</v>
      </c>
      <c r="Y237" s="207">
        <v>1</v>
      </c>
      <c r="Z237" s="207">
        <v>380</v>
      </c>
      <c r="AA237" s="314">
        <f t="shared" si="4"/>
        <v>380</v>
      </c>
      <c r="AB237" s="213" t="s">
        <v>20</v>
      </c>
      <c r="AC237" s="213" t="s">
        <v>6180</v>
      </c>
    </row>
    <row r="238" spans="1:29" x14ac:dyDescent="0.25">
      <c r="A238" s="297">
        <v>235</v>
      </c>
      <c r="B238" s="312"/>
      <c r="C238" s="313"/>
      <c r="D238" s="208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 t="s">
        <v>60</v>
      </c>
      <c r="Y238" s="207">
        <v>1</v>
      </c>
      <c r="Z238" s="207">
        <v>180</v>
      </c>
      <c r="AA238" s="314">
        <f t="shared" si="4"/>
        <v>180</v>
      </c>
      <c r="AB238" s="213" t="s">
        <v>20</v>
      </c>
      <c r="AC238" s="213" t="s">
        <v>6180</v>
      </c>
    </row>
    <row r="239" spans="1:29" ht="51" x14ac:dyDescent="0.25">
      <c r="A239" s="297">
        <v>236</v>
      </c>
      <c r="B239" s="312" t="s">
        <v>960</v>
      </c>
      <c r="C239" s="313" t="s">
        <v>961</v>
      </c>
      <c r="D239" s="208"/>
      <c r="E239" s="207"/>
      <c r="F239" s="207"/>
      <c r="G239" s="207"/>
      <c r="H239" s="207"/>
      <c r="I239" s="207"/>
      <c r="J239" s="207"/>
      <c r="K239" s="207">
        <v>1</v>
      </c>
      <c r="L239" s="207" t="s">
        <v>962</v>
      </c>
      <c r="M239" s="207">
        <v>1250</v>
      </c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7"/>
      <c r="Y239" s="207"/>
      <c r="Z239" s="207"/>
      <c r="AA239" s="314"/>
      <c r="AB239" s="213" t="s">
        <v>20</v>
      </c>
      <c r="AC239" s="213" t="s">
        <v>6180</v>
      </c>
    </row>
    <row r="240" spans="1:29" ht="76.5" x14ac:dyDescent="0.25">
      <c r="A240" s="297">
        <v>237</v>
      </c>
      <c r="B240" s="312" t="s">
        <v>963</v>
      </c>
      <c r="C240" s="313" t="s">
        <v>964</v>
      </c>
      <c r="D240" s="208"/>
      <c r="E240" s="207"/>
      <c r="F240" s="207"/>
      <c r="G240" s="207"/>
      <c r="H240" s="207"/>
      <c r="I240" s="207"/>
      <c r="J240" s="207"/>
      <c r="K240" s="207">
        <v>1</v>
      </c>
      <c r="L240" s="207" t="s">
        <v>965</v>
      </c>
      <c r="M240" s="207">
        <v>500</v>
      </c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 t="s">
        <v>60</v>
      </c>
      <c r="Y240" s="207">
        <v>1</v>
      </c>
      <c r="Z240" s="207">
        <v>250</v>
      </c>
      <c r="AA240" s="314">
        <f t="shared" si="4"/>
        <v>250</v>
      </c>
      <c r="AB240" s="213" t="s">
        <v>20</v>
      </c>
      <c r="AC240" s="213" t="s">
        <v>6180</v>
      </c>
    </row>
    <row r="241" spans="1:29" ht="63.75" x14ac:dyDescent="0.25">
      <c r="A241" s="297">
        <v>238</v>
      </c>
      <c r="B241" s="312" t="s">
        <v>966</v>
      </c>
      <c r="C241" s="313" t="s">
        <v>967</v>
      </c>
      <c r="D241" s="208"/>
      <c r="E241" s="207"/>
      <c r="F241" s="207"/>
      <c r="G241" s="207"/>
      <c r="H241" s="207"/>
      <c r="I241" s="207"/>
      <c r="J241" s="207"/>
      <c r="K241" s="207">
        <v>1</v>
      </c>
      <c r="L241" s="207" t="s">
        <v>965</v>
      </c>
      <c r="M241" s="207">
        <v>500</v>
      </c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 t="s">
        <v>60</v>
      </c>
      <c r="Y241" s="207">
        <v>1</v>
      </c>
      <c r="Z241" s="207">
        <v>250</v>
      </c>
      <c r="AA241" s="314">
        <f t="shared" si="4"/>
        <v>250</v>
      </c>
      <c r="AB241" s="213" t="s">
        <v>20</v>
      </c>
      <c r="AC241" s="213" t="s">
        <v>6180</v>
      </c>
    </row>
    <row r="242" spans="1:29" ht="63.75" x14ac:dyDescent="0.25">
      <c r="A242" s="297">
        <v>239</v>
      </c>
      <c r="B242" s="312" t="s">
        <v>968</v>
      </c>
      <c r="C242" s="313" t="s">
        <v>969</v>
      </c>
      <c r="D242" s="208"/>
      <c r="E242" s="207"/>
      <c r="F242" s="207"/>
      <c r="G242" s="207"/>
      <c r="H242" s="207"/>
      <c r="I242" s="207"/>
      <c r="J242" s="207"/>
      <c r="K242" s="207">
        <v>1</v>
      </c>
      <c r="L242" s="207" t="s">
        <v>970</v>
      </c>
      <c r="M242" s="207">
        <v>950</v>
      </c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 t="s">
        <v>60</v>
      </c>
      <c r="Y242" s="207">
        <v>1</v>
      </c>
      <c r="Z242" s="207">
        <v>500</v>
      </c>
      <c r="AA242" s="314">
        <f t="shared" si="4"/>
        <v>500</v>
      </c>
      <c r="AB242" s="213" t="s">
        <v>20</v>
      </c>
      <c r="AC242" s="213" t="s">
        <v>6180</v>
      </c>
    </row>
    <row r="243" spans="1:29" ht="51" x14ac:dyDescent="0.25">
      <c r="A243" s="297">
        <v>240</v>
      </c>
      <c r="B243" s="312" t="s">
        <v>971</v>
      </c>
      <c r="C243" s="313" t="s">
        <v>972</v>
      </c>
      <c r="D243" s="208"/>
      <c r="E243" s="207"/>
      <c r="F243" s="207"/>
      <c r="G243" s="207"/>
      <c r="H243" s="207"/>
      <c r="I243" s="207"/>
      <c r="J243" s="207"/>
      <c r="K243" s="207">
        <v>1</v>
      </c>
      <c r="L243" s="207" t="s">
        <v>907</v>
      </c>
      <c r="M243" s="207">
        <v>630</v>
      </c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314"/>
      <c r="AB243" s="213" t="s">
        <v>20</v>
      </c>
      <c r="AC243" s="213" t="s">
        <v>6180</v>
      </c>
    </row>
    <row r="244" spans="1:29" ht="38.25" x14ac:dyDescent="0.25">
      <c r="A244" s="297">
        <v>241</v>
      </c>
      <c r="B244" s="312" t="s">
        <v>973</v>
      </c>
      <c r="C244" s="313" t="s">
        <v>974</v>
      </c>
      <c r="D244" s="208"/>
      <c r="E244" s="207"/>
      <c r="F244" s="207"/>
      <c r="G244" s="207"/>
      <c r="H244" s="207"/>
      <c r="I244" s="207"/>
      <c r="J244" s="207"/>
      <c r="K244" s="207">
        <v>1</v>
      </c>
      <c r="L244" s="207" t="s">
        <v>924</v>
      </c>
      <c r="M244" s="207">
        <v>750</v>
      </c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 t="s">
        <v>60</v>
      </c>
      <c r="Y244" s="207">
        <v>1</v>
      </c>
      <c r="Z244" s="207">
        <v>62.5</v>
      </c>
      <c r="AA244" s="314">
        <f t="shared" si="4"/>
        <v>62.5</v>
      </c>
      <c r="AB244" s="213" t="s">
        <v>20</v>
      </c>
      <c r="AC244" s="213" t="s">
        <v>6180</v>
      </c>
    </row>
    <row r="245" spans="1:29" ht="25.5" x14ac:dyDescent="0.25">
      <c r="A245" s="297">
        <v>242</v>
      </c>
      <c r="B245" s="312" t="s">
        <v>975</v>
      </c>
      <c r="C245" s="313" t="s">
        <v>976</v>
      </c>
      <c r="D245" s="208"/>
      <c r="E245" s="207"/>
      <c r="F245" s="207"/>
      <c r="G245" s="207"/>
      <c r="H245" s="207"/>
      <c r="I245" s="207"/>
      <c r="J245" s="207"/>
      <c r="K245" s="207">
        <v>1</v>
      </c>
      <c r="L245" s="207" t="s">
        <v>927</v>
      </c>
      <c r="M245" s="207">
        <v>400</v>
      </c>
      <c r="N245" s="207"/>
      <c r="O245" s="207"/>
      <c r="P245" s="207"/>
      <c r="Q245" s="207"/>
      <c r="R245" s="207"/>
      <c r="S245" s="207"/>
      <c r="T245" s="207">
        <v>5</v>
      </c>
      <c r="U245" s="207"/>
      <c r="V245" s="207"/>
      <c r="W245" s="207"/>
      <c r="X245" s="207" t="s">
        <v>60</v>
      </c>
      <c r="Y245" s="207">
        <v>1</v>
      </c>
      <c r="Z245" s="207">
        <v>100</v>
      </c>
      <c r="AA245" s="314">
        <f t="shared" si="4"/>
        <v>100</v>
      </c>
      <c r="AB245" s="213" t="s">
        <v>20</v>
      </c>
      <c r="AC245" s="213" t="s">
        <v>6180</v>
      </c>
    </row>
    <row r="246" spans="1:29" x14ac:dyDescent="0.25">
      <c r="A246" s="297">
        <v>243</v>
      </c>
      <c r="B246" s="312"/>
      <c r="C246" s="313"/>
      <c r="D246" s="208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 t="s">
        <v>60</v>
      </c>
      <c r="Y246" s="207">
        <v>1</v>
      </c>
      <c r="Z246" s="207">
        <v>50</v>
      </c>
      <c r="AA246" s="314">
        <f t="shared" si="4"/>
        <v>50</v>
      </c>
      <c r="AB246" s="213" t="s">
        <v>20</v>
      </c>
      <c r="AC246" s="213" t="s">
        <v>6180</v>
      </c>
    </row>
    <row r="247" spans="1:29" x14ac:dyDescent="0.25">
      <c r="A247" s="297">
        <v>244</v>
      </c>
      <c r="B247" s="312"/>
      <c r="C247" s="313"/>
      <c r="D247" s="208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 t="s">
        <v>60</v>
      </c>
      <c r="Y247" s="207">
        <v>1</v>
      </c>
      <c r="Z247" s="207">
        <v>15</v>
      </c>
      <c r="AA247" s="314">
        <f t="shared" si="4"/>
        <v>15</v>
      </c>
      <c r="AB247" s="213" t="s">
        <v>20</v>
      </c>
      <c r="AC247" s="213" t="s">
        <v>6180</v>
      </c>
    </row>
    <row r="248" spans="1:29" x14ac:dyDescent="0.25">
      <c r="A248" s="297">
        <v>245</v>
      </c>
      <c r="B248" s="312"/>
      <c r="C248" s="313"/>
      <c r="D248" s="208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 t="s">
        <v>60</v>
      </c>
      <c r="Y248" s="207">
        <v>1</v>
      </c>
      <c r="Z248" s="207">
        <v>125</v>
      </c>
      <c r="AA248" s="314">
        <f t="shared" si="4"/>
        <v>125</v>
      </c>
      <c r="AB248" s="213" t="s">
        <v>20</v>
      </c>
      <c r="AC248" s="213" t="s">
        <v>6180</v>
      </c>
    </row>
    <row r="249" spans="1:29" x14ac:dyDescent="0.25">
      <c r="A249" s="297">
        <v>246</v>
      </c>
      <c r="B249" s="312"/>
      <c r="C249" s="313"/>
      <c r="D249" s="208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 t="s">
        <v>60</v>
      </c>
      <c r="Y249" s="207">
        <v>3</v>
      </c>
      <c r="Z249" s="207">
        <v>125</v>
      </c>
      <c r="AA249" s="314">
        <f t="shared" si="4"/>
        <v>375</v>
      </c>
      <c r="AB249" s="213" t="s">
        <v>20</v>
      </c>
      <c r="AC249" s="213" t="s">
        <v>6180</v>
      </c>
    </row>
    <row r="250" spans="1:29" ht="51" x14ac:dyDescent="0.25">
      <c r="A250" s="297">
        <v>247</v>
      </c>
      <c r="B250" s="312" t="s">
        <v>977</v>
      </c>
      <c r="C250" s="313" t="s">
        <v>978</v>
      </c>
      <c r="D250" s="208"/>
      <c r="E250" s="207"/>
      <c r="F250" s="207"/>
      <c r="G250" s="207"/>
      <c r="H250" s="207"/>
      <c r="I250" s="207"/>
      <c r="J250" s="207"/>
      <c r="K250" s="207">
        <v>1</v>
      </c>
      <c r="L250" s="207" t="s">
        <v>965</v>
      </c>
      <c r="M250" s="207">
        <v>500</v>
      </c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314"/>
      <c r="AB250" s="213" t="s">
        <v>20</v>
      </c>
      <c r="AC250" s="213" t="s">
        <v>6180</v>
      </c>
    </row>
    <row r="251" spans="1:29" ht="38.25" x14ac:dyDescent="0.25">
      <c r="A251" s="297">
        <v>248</v>
      </c>
      <c r="B251" s="312" t="s">
        <v>979</v>
      </c>
      <c r="C251" s="313" t="s">
        <v>980</v>
      </c>
      <c r="D251" s="208"/>
      <c r="E251" s="207"/>
      <c r="F251" s="207"/>
      <c r="G251" s="207"/>
      <c r="H251" s="207"/>
      <c r="I251" s="207"/>
      <c r="J251" s="207"/>
      <c r="K251" s="207">
        <v>1</v>
      </c>
      <c r="L251" s="207" t="s">
        <v>907</v>
      </c>
      <c r="M251" s="207">
        <v>630</v>
      </c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314"/>
      <c r="AB251" s="213" t="s">
        <v>20</v>
      </c>
      <c r="AC251" s="213" t="s">
        <v>6180</v>
      </c>
    </row>
    <row r="252" spans="1:29" ht="38.25" x14ac:dyDescent="0.25">
      <c r="A252" s="297">
        <v>249</v>
      </c>
      <c r="B252" s="312" t="s">
        <v>981</v>
      </c>
      <c r="C252" s="313" t="s">
        <v>982</v>
      </c>
      <c r="D252" s="208"/>
      <c r="E252" s="207"/>
      <c r="F252" s="207"/>
      <c r="G252" s="207"/>
      <c r="H252" s="207"/>
      <c r="I252" s="207"/>
      <c r="J252" s="207"/>
      <c r="K252" s="207">
        <v>1</v>
      </c>
      <c r="L252" s="207" t="s">
        <v>965</v>
      </c>
      <c r="M252" s="207">
        <v>500</v>
      </c>
      <c r="N252" s="207"/>
      <c r="O252" s="207"/>
      <c r="P252" s="207"/>
      <c r="Q252" s="207"/>
      <c r="R252" s="207"/>
      <c r="S252" s="207"/>
      <c r="T252" s="207"/>
      <c r="U252" s="207"/>
      <c r="V252" s="207"/>
      <c r="W252" s="207"/>
      <c r="X252" s="207"/>
      <c r="Y252" s="207"/>
      <c r="Z252" s="207"/>
      <c r="AA252" s="314"/>
      <c r="AB252" s="213" t="s">
        <v>20</v>
      </c>
      <c r="AC252" s="213" t="s">
        <v>6180</v>
      </c>
    </row>
    <row r="253" spans="1:29" ht="63.75" x14ac:dyDescent="0.25">
      <c r="A253" s="297">
        <v>250</v>
      </c>
      <c r="B253" s="312" t="s">
        <v>983</v>
      </c>
      <c r="C253" s="313" t="s">
        <v>984</v>
      </c>
      <c r="D253" s="208"/>
      <c r="E253" s="207"/>
      <c r="F253" s="207"/>
      <c r="G253" s="207"/>
      <c r="H253" s="207"/>
      <c r="I253" s="207"/>
      <c r="J253" s="207"/>
      <c r="K253" s="207">
        <v>1</v>
      </c>
      <c r="L253" s="207" t="s">
        <v>965</v>
      </c>
      <c r="M253" s="207">
        <v>500</v>
      </c>
      <c r="N253" s="207"/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314"/>
      <c r="AB253" s="213" t="s">
        <v>20</v>
      </c>
      <c r="AC253" s="213" t="s">
        <v>6180</v>
      </c>
    </row>
    <row r="254" spans="1:29" ht="63.75" x14ac:dyDescent="0.25">
      <c r="A254" s="297">
        <v>251</v>
      </c>
      <c r="B254" s="312" t="s">
        <v>985</v>
      </c>
      <c r="C254" s="313" t="s">
        <v>986</v>
      </c>
      <c r="D254" s="208"/>
      <c r="E254" s="207"/>
      <c r="F254" s="207"/>
      <c r="G254" s="207"/>
      <c r="H254" s="207"/>
      <c r="I254" s="207"/>
      <c r="J254" s="207"/>
      <c r="K254" s="207">
        <v>1</v>
      </c>
      <c r="L254" s="207" t="s">
        <v>965</v>
      </c>
      <c r="M254" s="207">
        <v>500</v>
      </c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207" t="s">
        <v>60</v>
      </c>
      <c r="Y254" s="207">
        <v>1</v>
      </c>
      <c r="Z254" s="207">
        <v>160</v>
      </c>
      <c r="AA254" s="314">
        <f t="shared" si="4"/>
        <v>160</v>
      </c>
      <c r="AB254" s="213" t="s">
        <v>20</v>
      </c>
      <c r="AC254" s="213" t="s">
        <v>6180</v>
      </c>
    </row>
    <row r="255" spans="1:29" x14ac:dyDescent="0.25">
      <c r="A255" s="297">
        <v>252</v>
      </c>
      <c r="B255" s="312"/>
      <c r="C255" s="313"/>
      <c r="D255" s="208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07"/>
      <c r="W255" s="207"/>
      <c r="X255" s="207" t="s">
        <v>60</v>
      </c>
      <c r="Y255" s="207">
        <v>1</v>
      </c>
      <c r="Z255" s="207">
        <v>125</v>
      </c>
      <c r="AA255" s="314">
        <f t="shared" si="4"/>
        <v>125</v>
      </c>
      <c r="AB255" s="213" t="s">
        <v>20</v>
      </c>
      <c r="AC255" s="213" t="s">
        <v>6180</v>
      </c>
    </row>
    <row r="256" spans="1:29" ht="76.5" x14ac:dyDescent="0.25">
      <c r="A256" s="297">
        <v>253</v>
      </c>
      <c r="B256" s="312" t="s">
        <v>987</v>
      </c>
      <c r="C256" s="313" t="s">
        <v>988</v>
      </c>
      <c r="D256" s="208"/>
      <c r="E256" s="207"/>
      <c r="F256" s="207"/>
      <c r="G256" s="207"/>
      <c r="H256" s="207"/>
      <c r="I256" s="207"/>
      <c r="J256" s="207"/>
      <c r="K256" s="207">
        <v>1</v>
      </c>
      <c r="L256" s="207" t="s">
        <v>965</v>
      </c>
      <c r="M256" s="207">
        <v>500</v>
      </c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07"/>
      <c r="Z256" s="207"/>
      <c r="AA256" s="314"/>
      <c r="AB256" s="213" t="s">
        <v>20</v>
      </c>
      <c r="AC256" s="213" t="s">
        <v>6180</v>
      </c>
    </row>
    <row r="257" spans="1:29" ht="51" x14ac:dyDescent="0.25">
      <c r="A257" s="297">
        <v>254</v>
      </c>
      <c r="B257" s="312" t="s">
        <v>989</v>
      </c>
      <c r="C257" s="313" t="s">
        <v>990</v>
      </c>
      <c r="D257" s="208"/>
      <c r="E257" s="207"/>
      <c r="F257" s="207"/>
      <c r="G257" s="207"/>
      <c r="H257" s="207"/>
      <c r="I257" s="207"/>
      <c r="J257" s="207"/>
      <c r="K257" s="207">
        <v>1</v>
      </c>
      <c r="L257" s="207" t="s">
        <v>965</v>
      </c>
      <c r="M257" s="207">
        <v>500</v>
      </c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7" t="s">
        <v>60</v>
      </c>
      <c r="Y257" s="207">
        <v>1</v>
      </c>
      <c r="Z257" s="207">
        <v>320</v>
      </c>
      <c r="AA257" s="314">
        <f t="shared" si="4"/>
        <v>320</v>
      </c>
      <c r="AB257" s="213" t="s">
        <v>20</v>
      </c>
      <c r="AC257" s="213" t="s">
        <v>6180</v>
      </c>
    </row>
    <row r="258" spans="1:29" ht="38.25" x14ac:dyDescent="0.25">
      <c r="A258" s="297">
        <v>255</v>
      </c>
      <c r="B258" s="312" t="s">
        <v>991</v>
      </c>
      <c r="C258" s="313" t="s">
        <v>992</v>
      </c>
      <c r="D258" s="208"/>
      <c r="E258" s="207"/>
      <c r="F258" s="207"/>
      <c r="G258" s="207"/>
      <c r="H258" s="207"/>
      <c r="I258" s="207"/>
      <c r="J258" s="207"/>
      <c r="K258" s="207">
        <v>1</v>
      </c>
      <c r="L258" s="207" t="s">
        <v>965</v>
      </c>
      <c r="M258" s="207">
        <v>500</v>
      </c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 t="s">
        <v>60</v>
      </c>
      <c r="Y258" s="207">
        <v>1</v>
      </c>
      <c r="Z258" s="207">
        <v>500</v>
      </c>
      <c r="AA258" s="314">
        <f t="shared" si="4"/>
        <v>500</v>
      </c>
      <c r="AB258" s="213" t="s">
        <v>20</v>
      </c>
      <c r="AC258" s="213" t="s">
        <v>6180</v>
      </c>
    </row>
    <row r="259" spans="1:29" ht="51" x14ac:dyDescent="0.25">
      <c r="A259" s="297">
        <v>256</v>
      </c>
      <c r="B259" s="312" t="s">
        <v>993</v>
      </c>
      <c r="C259" s="313" t="s">
        <v>994</v>
      </c>
      <c r="D259" s="208"/>
      <c r="E259" s="207"/>
      <c r="F259" s="207"/>
      <c r="G259" s="207"/>
      <c r="H259" s="207"/>
      <c r="I259" s="207"/>
      <c r="J259" s="207"/>
      <c r="K259" s="207">
        <v>1</v>
      </c>
      <c r="L259" s="207" t="s">
        <v>965</v>
      </c>
      <c r="M259" s="207">
        <v>500</v>
      </c>
      <c r="N259" s="207"/>
      <c r="O259" s="207"/>
      <c r="P259" s="207"/>
      <c r="Q259" s="207"/>
      <c r="R259" s="207"/>
      <c r="S259" s="207"/>
      <c r="T259" s="207"/>
      <c r="U259" s="207"/>
      <c r="V259" s="207"/>
      <c r="W259" s="207"/>
      <c r="X259" s="207" t="s">
        <v>60</v>
      </c>
      <c r="Y259" s="207">
        <v>1</v>
      </c>
      <c r="Z259" s="207">
        <v>180</v>
      </c>
      <c r="AA259" s="314">
        <f t="shared" si="4"/>
        <v>180</v>
      </c>
      <c r="AB259" s="213" t="s">
        <v>20</v>
      </c>
      <c r="AC259" s="213" t="s">
        <v>6180</v>
      </c>
    </row>
    <row r="260" spans="1:29" ht="38.25" x14ac:dyDescent="0.25">
      <c r="A260" s="297">
        <v>257</v>
      </c>
      <c r="B260" s="312" t="s">
        <v>995</v>
      </c>
      <c r="C260" s="313" t="s">
        <v>996</v>
      </c>
      <c r="D260" s="208"/>
      <c r="E260" s="207"/>
      <c r="F260" s="207"/>
      <c r="G260" s="207"/>
      <c r="H260" s="207"/>
      <c r="I260" s="207"/>
      <c r="J260" s="207"/>
      <c r="K260" s="207">
        <v>1</v>
      </c>
      <c r="L260" s="207" t="s">
        <v>965</v>
      </c>
      <c r="M260" s="207">
        <v>500</v>
      </c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 t="s">
        <v>60</v>
      </c>
      <c r="Y260" s="207">
        <v>1</v>
      </c>
      <c r="Z260" s="207">
        <v>250</v>
      </c>
      <c r="AA260" s="314">
        <f t="shared" si="4"/>
        <v>250</v>
      </c>
      <c r="AB260" s="213" t="s">
        <v>20</v>
      </c>
      <c r="AC260" s="213" t="s">
        <v>6180</v>
      </c>
    </row>
    <row r="261" spans="1:29" x14ac:dyDescent="0.25">
      <c r="A261" s="297">
        <v>258</v>
      </c>
      <c r="B261" s="312"/>
      <c r="C261" s="313"/>
      <c r="D261" s="208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 t="s">
        <v>60</v>
      </c>
      <c r="Y261" s="207">
        <v>1</v>
      </c>
      <c r="Z261" s="207">
        <v>160</v>
      </c>
      <c r="AA261" s="314">
        <f t="shared" ref="AA261:AA296" si="5">Z261*Y261</f>
        <v>160</v>
      </c>
      <c r="AB261" s="213" t="s">
        <v>20</v>
      </c>
      <c r="AC261" s="213" t="s">
        <v>6180</v>
      </c>
    </row>
    <row r="262" spans="1:29" ht="25.5" x14ac:dyDescent="0.25">
      <c r="A262" s="297">
        <v>259</v>
      </c>
      <c r="B262" s="312" t="s">
        <v>997</v>
      </c>
      <c r="C262" s="313" t="s">
        <v>998</v>
      </c>
      <c r="D262" s="208"/>
      <c r="E262" s="207"/>
      <c r="F262" s="207"/>
      <c r="G262" s="207"/>
      <c r="H262" s="207"/>
      <c r="I262" s="207"/>
      <c r="J262" s="207"/>
      <c r="K262" s="207">
        <v>1</v>
      </c>
      <c r="L262" s="207" t="s">
        <v>965</v>
      </c>
      <c r="M262" s="207">
        <v>500</v>
      </c>
      <c r="N262" s="207"/>
      <c r="O262" s="207"/>
      <c r="P262" s="207"/>
      <c r="Q262" s="207"/>
      <c r="R262" s="207"/>
      <c r="S262" s="207"/>
      <c r="T262" s="207"/>
      <c r="U262" s="207"/>
      <c r="V262" s="207"/>
      <c r="W262" s="207"/>
      <c r="X262" s="207" t="s">
        <v>60</v>
      </c>
      <c r="Y262" s="207">
        <v>1</v>
      </c>
      <c r="Z262" s="207">
        <v>125</v>
      </c>
      <c r="AA262" s="314">
        <f t="shared" si="5"/>
        <v>125</v>
      </c>
      <c r="AB262" s="213" t="s">
        <v>20</v>
      </c>
      <c r="AC262" s="213" t="s">
        <v>6180</v>
      </c>
    </row>
    <row r="263" spans="1:29" ht="38.25" x14ac:dyDescent="0.25">
      <c r="A263" s="297">
        <v>260</v>
      </c>
      <c r="B263" s="312" t="s">
        <v>999</v>
      </c>
      <c r="C263" s="313" t="s">
        <v>1000</v>
      </c>
      <c r="D263" s="208"/>
      <c r="E263" s="207"/>
      <c r="F263" s="207"/>
      <c r="G263" s="207"/>
      <c r="H263" s="207"/>
      <c r="I263" s="207"/>
      <c r="J263" s="207"/>
      <c r="K263" s="207">
        <v>1</v>
      </c>
      <c r="L263" s="207" t="s">
        <v>965</v>
      </c>
      <c r="M263" s="207">
        <v>500</v>
      </c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 t="s">
        <v>60</v>
      </c>
      <c r="Y263" s="207">
        <v>2</v>
      </c>
      <c r="Z263" s="207">
        <v>125</v>
      </c>
      <c r="AA263" s="314">
        <f t="shared" si="5"/>
        <v>250</v>
      </c>
      <c r="AB263" s="213" t="s">
        <v>20</v>
      </c>
      <c r="AC263" s="213" t="s">
        <v>6180</v>
      </c>
    </row>
    <row r="264" spans="1:29" ht="76.5" x14ac:dyDescent="0.25">
      <c r="A264" s="297">
        <v>261</v>
      </c>
      <c r="B264" s="312" t="s">
        <v>1001</v>
      </c>
      <c r="C264" s="313" t="s">
        <v>1002</v>
      </c>
      <c r="D264" s="208"/>
      <c r="E264" s="207"/>
      <c r="F264" s="207"/>
      <c r="G264" s="207"/>
      <c r="H264" s="207"/>
      <c r="I264" s="207"/>
      <c r="J264" s="207"/>
      <c r="K264" s="207">
        <v>1</v>
      </c>
      <c r="L264" s="207" t="s">
        <v>965</v>
      </c>
      <c r="M264" s="207">
        <v>500</v>
      </c>
      <c r="N264" s="207"/>
      <c r="O264" s="207"/>
      <c r="P264" s="207"/>
      <c r="Q264" s="207"/>
      <c r="R264" s="207"/>
      <c r="S264" s="207"/>
      <c r="T264" s="207"/>
      <c r="U264" s="207"/>
      <c r="V264" s="207"/>
      <c r="W264" s="207"/>
      <c r="X264" s="207" t="s">
        <v>60</v>
      </c>
      <c r="Y264" s="207">
        <v>1</v>
      </c>
      <c r="Z264" s="207">
        <v>250</v>
      </c>
      <c r="AA264" s="314">
        <f t="shared" si="5"/>
        <v>250</v>
      </c>
      <c r="AB264" s="213" t="s">
        <v>20</v>
      </c>
      <c r="AC264" s="213" t="s">
        <v>6180</v>
      </c>
    </row>
    <row r="265" spans="1:29" ht="63.75" x14ac:dyDescent="0.25">
      <c r="A265" s="297">
        <v>262</v>
      </c>
      <c r="B265" s="312" t="s">
        <v>1003</v>
      </c>
      <c r="C265" s="313" t="s">
        <v>1004</v>
      </c>
      <c r="D265" s="208"/>
      <c r="E265" s="207"/>
      <c r="F265" s="207"/>
      <c r="G265" s="207"/>
      <c r="H265" s="207"/>
      <c r="I265" s="207"/>
      <c r="J265" s="207"/>
      <c r="K265" s="207">
        <v>1</v>
      </c>
      <c r="L265" s="207" t="s">
        <v>927</v>
      </c>
      <c r="M265" s="207">
        <v>400</v>
      </c>
      <c r="N265" s="207"/>
      <c r="O265" s="207"/>
      <c r="P265" s="207"/>
      <c r="Q265" s="207"/>
      <c r="R265" s="207"/>
      <c r="S265" s="207"/>
      <c r="T265" s="207"/>
      <c r="U265" s="207"/>
      <c r="V265" s="207"/>
      <c r="W265" s="207"/>
      <c r="X265" s="207" t="s">
        <v>60</v>
      </c>
      <c r="Y265" s="207">
        <v>1</v>
      </c>
      <c r="Z265" s="207">
        <v>250</v>
      </c>
      <c r="AA265" s="314">
        <f t="shared" si="5"/>
        <v>250</v>
      </c>
      <c r="AB265" s="213" t="s">
        <v>20</v>
      </c>
      <c r="AC265" s="213" t="s">
        <v>6180</v>
      </c>
    </row>
    <row r="266" spans="1:29" ht="51" x14ac:dyDescent="0.25">
      <c r="A266" s="297">
        <v>263</v>
      </c>
      <c r="B266" s="312" t="s">
        <v>1005</v>
      </c>
      <c r="C266" s="313" t="s">
        <v>1006</v>
      </c>
      <c r="D266" s="208"/>
      <c r="E266" s="207"/>
      <c r="F266" s="207"/>
      <c r="G266" s="207"/>
      <c r="H266" s="207"/>
      <c r="I266" s="207"/>
      <c r="J266" s="207"/>
      <c r="K266" s="207">
        <v>1</v>
      </c>
      <c r="L266" s="207" t="s">
        <v>965</v>
      </c>
      <c r="M266" s="207">
        <v>500</v>
      </c>
      <c r="N266" s="207"/>
      <c r="O266" s="207"/>
      <c r="P266" s="207"/>
      <c r="Q266" s="207"/>
      <c r="R266" s="207"/>
      <c r="S266" s="207"/>
      <c r="T266" s="207"/>
      <c r="U266" s="207"/>
      <c r="V266" s="207"/>
      <c r="W266" s="207"/>
      <c r="X266" s="207" t="s">
        <v>60</v>
      </c>
      <c r="Y266" s="207">
        <v>1</v>
      </c>
      <c r="Z266" s="207">
        <v>125</v>
      </c>
      <c r="AA266" s="314">
        <f t="shared" si="5"/>
        <v>125</v>
      </c>
      <c r="AB266" s="213" t="s">
        <v>20</v>
      </c>
      <c r="AC266" s="213" t="s">
        <v>6180</v>
      </c>
    </row>
    <row r="267" spans="1:29" ht="38.25" x14ac:dyDescent="0.25">
      <c r="A267" s="297">
        <v>264</v>
      </c>
      <c r="B267" s="312" t="s">
        <v>1007</v>
      </c>
      <c r="C267" s="313" t="s">
        <v>1008</v>
      </c>
      <c r="D267" s="208"/>
      <c r="E267" s="207"/>
      <c r="F267" s="207"/>
      <c r="G267" s="207"/>
      <c r="H267" s="207"/>
      <c r="I267" s="207"/>
      <c r="J267" s="207"/>
      <c r="K267" s="207">
        <v>1</v>
      </c>
      <c r="L267" s="207" t="s">
        <v>965</v>
      </c>
      <c r="M267" s="207">
        <v>500</v>
      </c>
      <c r="N267" s="207"/>
      <c r="O267" s="207"/>
      <c r="P267" s="207"/>
      <c r="Q267" s="207"/>
      <c r="R267" s="207"/>
      <c r="S267" s="207"/>
      <c r="T267" s="207"/>
      <c r="U267" s="207"/>
      <c r="V267" s="207"/>
      <c r="W267" s="207"/>
      <c r="X267" s="207"/>
      <c r="Y267" s="207"/>
      <c r="Z267" s="207"/>
      <c r="AA267" s="314"/>
      <c r="AB267" s="213" t="s">
        <v>20</v>
      </c>
      <c r="AC267" s="213" t="s">
        <v>6180</v>
      </c>
    </row>
    <row r="268" spans="1:29" ht="38.25" x14ac:dyDescent="0.25">
      <c r="A268" s="297">
        <v>265</v>
      </c>
      <c r="B268" s="312" t="s">
        <v>1009</v>
      </c>
      <c r="C268" s="313" t="s">
        <v>1010</v>
      </c>
      <c r="D268" s="208"/>
      <c r="E268" s="207"/>
      <c r="F268" s="207"/>
      <c r="G268" s="207"/>
      <c r="H268" s="207"/>
      <c r="I268" s="207"/>
      <c r="J268" s="207"/>
      <c r="K268" s="207">
        <v>1</v>
      </c>
      <c r="L268" s="207" t="s">
        <v>965</v>
      </c>
      <c r="M268" s="207">
        <v>500</v>
      </c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/>
      <c r="Z268" s="207"/>
      <c r="AA268" s="314"/>
      <c r="AB268" s="213" t="s">
        <v>20</v>
      </c>
      <c r="AC268" s="213" t="s">
        <v>6180</v>
      </c>
    </row>
    <row r="269" spans="1:29" ht="51" x14ac:dyDescent="0.25">
      <c r="A269" s="297">
        <v>266</v>
      </c>
      <c r="B269" s="312" t="s">
        <v>1011</v>
      </c>
      <c r="C269" s="313" t="s">
        <v>1012</v>
      </c>
      <c r="D269" s="208"/>
      <c r="E269" s="207"/>
      <c r="F269" s="207"/>
      <c r="G269" s="207"/>
      <c r="H269" s="207"/>
      <c r="I269" s="207"/>
      <c r="J269" s="207"/>
      <c r="K269" s="207">
        <v>1</v>
      </c>
      <c r="L269" s="207" t="s">
        <v>1013</v>
      </c>
      <c r="M269" s="207">
        <v>2500</v>
      </c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 t="s">
        <v>60</v>
      </c>
      <c r="Y269" s="207">
        <v>2</v>
      </c>
      <c r="Z269" s="207">
        <v>600</v>
      </c>
      <c r="AA269" s="314">
        <f t="shared" si="5"/>
        <v>1200</v>
      </c>
      <c r="AB269" s="213" t="s">
        <v>20</v>
      </c>
      <c r="AC269" s="213" t="s">
        <v>6180</v>
      </c>
    </row>
    <row r="270" spans="1:29" ht="89.25" x14ac:dyDescent="0.25">
      <c r="A270" s="297">
        <v>267</v>
      </c>
      <c r="B270" s="312" t="s">
        <v>1014</v>
      </c>
      <c r="C270" s="313" t="s">
        <v>1015</v>
      </c>
      <c r="D270" s="208"/>
      <c r="E270" s="207"/>
      <c r="F270" s="207"/>
      <c r="G270" s="207"/>
      <c r="H270" s="207"/>
      <c r="I270" s="207"/>
      <c r="J270" s="207"/>
      <c r="K270" s="207">
        <v>1</v>
      </c>
      <c r="L270" s="207" t="s">
        <v>965</v>
      </c>
      <c r="M270" s="207">
        <v>500</v>
      </c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314"/>
      <c r="AB270" s="213" t="s">
        <v>20</v>
      </c>
      <c r="AC270" s="213" t="s">
        <v>6180</v>
      </c>
    </row>
    <row r="271" spans="1:29" ht="76.5" x14ac:dyDescent="0.25">
      <c r="A271" s="297">
        <v>268</v>
      </c>
      <c r="B271" s="312" t="s">
        <v>1016</v>
      </c>
      <c r="C271" s="313" t="s">
        <v>1017</v>
      </c>
      <c r="D271" s="208"/>
      <c r="E271" s="207"/>
      <c r="F271" s="207"/>
      <c r="G271" s="207"/>
      <c r="H271" s="207"/>
      <c r="I271" s="207"/>
      <c r="J271" s="207"/>
      <c r="K271" s="207">
        <v>1</v>
      </c>
      <c r="L271" s="207" t="s">
        <v>965</v>
      </c>
      <c r="M271" s="207">
        <v>500</v>
      </c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 t="s">
        <v>60</v>
      </c>
      <c r="Y271" s="207">
        <v>1</v>
      </c>
      <c r="Z271" s="207">
        <v>200</v>
      </c>
      <c r="AA271" s="314">
        <f t="shared" si="5"/>
        <v>200</v>
      </c>
      <c r="AB271" s="213" t="s">
        <v>20</v>
      </c>
      <c r="AC271" s="213" t="s">
        <v>6180</v>
      </c>
    </row>
    <row r="272" spans="1:29" ht="63.75" x14ac:dyDescent="0.25">
      <c r="A272" s="297">
        <v>269</v>
      </c>
      <c r="B272" s="312" t="s">
        <v>1018</v>
      </c>
      <c r="C272" s="313" t="s">
        <v>1019</v>
      </c>
      <c r="D272" s="208"/>
      <c r="E272" s="207"/>
      <c r="F272" s="207"/>
      <c r="G272" s="207"/>
      <c r="H272" s="207"/>
      <c r="I272" s="207"/>
      <c r="J272" s="207"/>
      <c r="K272" s="207">
        <v>1</v>
      </c>
      <c r="L272" s="207" t="s">
        <v>965</v>
      </c>
      <c r="M272" s="207">
        <v>500</v>
      </c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314"/>
      <c r="AB272" s="213" t="s">
        <v>20</v>
      </c>
      <c r="AC272" s="213" t="s">
        <v>6180</v>
      </c>
    </row>
    <row r="273" spans="1:29" ht="63.75" x14ac:dyDescent="0.25">
      <c r="A273" s="297">
        <v>270</v>
      </c>
      <c r="B273" s="312" t="s">
        <v>1020</v>
      </c>
      <c r="C273" s="313" t="s">
        <v>1021</v>
      </c>
      <c r="D273" s="208"/>
      <c r="E273" s="207"/>
      <c r="F273" s="207"/>
      <c r="G273" s="207"/>
      <c r="H273" s="207"/>
      <c r="I273" s="207"/>
      <c r="J273" s="207"/>
      <c r="K273" s="207">
        <v>1</v>
      </c>
      <c r="L273" s="207" t="s">
        <v>965</v>
      </c>
      <c r="M273" s="207">
        <v>500</v>
      </c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314"/>
      <c r="AB273" s="213" t="s">
        <v>20</v>
      </c>
      <c r="AC273" s="213" t="s">
        <v>6180</v>
      </c>
    </row>
    <row r="274" spans="1:29" ht="89.25" x14ac:dyDescent="0.25">
      <c r="A274" s="297">
        <v>271</v>
      </c>
      <c r="B274" s="312" t="s">
        <v>1022</v>
      </c>
      <c r="C274" s="313" t="s">
        <v>1023</v>
      </c>
      <c r="D274" s="208"/>
      <c r="E274" s="207"/>
      <c r="F274" s="207"/>
      <c r="G274" s="207"/>
      <c r="H274" s="207"/>
      <c r="I274" s="207"/>
      <c r="J274" s="207"/>
      <c r="K274" s="207">
        <v>1</v>
      </c>
      <c r="L274" s="209" t="s">
        <v>1024</v>
      </c>
      <c r="M274" s="207">
        <v>865</v>
      </c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314"/>
      <c r="AB274" s="213" t="s">
        <v>20</v>
      </c>
      <c r="AC274" s="213" t="s">
        <v>6180</v>
      </c>
    </row>
    <row r="275" spans="1:29" ht="63.75" x14ac:dyDescent="0.25">
      <c r="A275" s="297">
        <v>272</v>
      </c>
      <c r="B275" s="312" t="s">
        <v>1025</v>
      </c>
      <c r="C275" s="313" t="s">
        <v>1026</v>
      </c>
      <c r="D275" s="208"/>
      <c r="E275" s="207"/>
      <c r="F275" s="207"/>
      <c r="G275" s="207"/>
      <c r="H275" s="207"/>
      <c r="I275" s="207"/>
      <c r="J275" s="207"/>
      <c r="K275" s="207">
        <v>1</v>
      </c>
      <c r="L275" s="209" t="s">
        <v>1027</v>
      </c>
      <c r="M275" s="207">
        <v>1100</v>
      </c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 t="s">
        <v>226</v>
      </c>
      <c r="Y275" s="207">
        <v>1</v>
      </c>
      <c r="Z275" s="207">
        <v>995</v>
      </c>
      <c r="AA275" s="314">
        <f t="shared" si="5"/>
        <v>995</v>
      </c>
      <c r="AB275" s="213" t="s">
        <v>20</v>
      </c>
      <c r="AC275" s="213" t="s">
        <v>6180</v>
      </c>
    </row>
    <row r="276" spans="1:29" ht="63.75" x14ac:dyDescent="0.25">
      <c r="A276" s="297">
        <v>273</v>
      </c>
      <c r="B276" s="312" t="s">
        <v>1028</v>
      </c>
      <c r="C276" s="313" t="s">
        <v>1029</v>
      </c>
      <c r="D276" s="208"/>
      <c r="E276" s="207"/>
      <c r="F276" s="207"/>
      <c r="G276" s="207"/>
      <c r="H276" s="207"/>
      <c r="I276" s="207"/>
      <c r="J276" s="207"/>
      <c r="K276" s="207">
        <v>1</v>
      </c>
      <c r="L276" s="209" t="s">
        <v>907</v>
      </c>
      <c r="M276" s="207">
        <v>630</v>
      </c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 t="s">
        <v>226</v>
      </c>
      <c r="Y276" s="207">
        <v>1</v>
      </c>
      <c r="Z276" s="207">
        <v>500</v>
      </c>
      <c r="AA276" s="314">
        <f t="shared" si="5"/>
        <v>500</v>
      </c>
      <c r="AB276" s="213" t="s">
        <v>20</v>
      </c>
      <c r="AC276" s="213" t="s">
        <v>6180</v>
      </c>
    </row>
    <row r="277" spans="1:29" ht="89.25" x14ac:dyDescent="0.25">
      <c r="A277" s="297">
        <v>274</v>
      </c>
      <c r="B277" s="312" t="s">
        <v>1030</v>
      </c>
      <c r="C277" s="313" t="s">
        <v>1031</v>
      </c>
      <c r="D277" s="208"/>
      <c r="E277" s="207"/>
      <c r="F277" s="207"/>
      <c r="G277" s="207"/>
      <c r="H277" s="207"/>
      <c r="I277" s="207"/>
      <c r="J277" s="207"/>
      <c r="K277" s="207">
        <v>1</v>
      </c>
      <c r="L277" s="209" t="s">
        <v>1032</v>
      </c>
      <c r="M277" s="207">
        <v>500</v>
      </c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314"/>
      <c r="AB277" s="213" t="s">
        <v>20</v>
      </c>
      <c r="AC277" s="213" t="s">
        <v>6180</v>
      </c>
    </row>
    <row r="278" spans="1:29" ht="76.5" x14ac:dyDescent="0.25">
      <c r="A278" s="297">
        <v>275</v>
      </c>
      <c r="B278" s="312" t="s">
        <v>1033</v>
      </c>
      <c r="C278" s="313" t="s">
        <v>1034</v>
      </c>
      <c r="D278" s="208"/>
      <c r="E278" s="207"/>
      <c r="F278" s="207"/>
      <c r="G278" s="207"/>
      <c r="H278" s="207"/>
      <c r="I278" s="207"/>
      <c r="J278" s="207"/>
      <c r="K278" s="207">
        <v>1</v>
      </c>
      <c r="L278" s="209" t="s">
        <v>1032</v>
      </c>
      <c r="M278" s="207">
        <v>500</v>
      </c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314"/>
      <c r="AB278" s="213" t="s">
        <v>20</v>
      </c>
      <c r="AC278" s="213" t="s">
        <v>6180</v>
      </c>
    </row>
    <row r="279" spans="1:29" ht="76.5" x14ac:dyDescent="0.25">
      <c r="A279" s="297">
        <v>276</v>
      </c>
      <c r="B279" s="312" t="s">
        <v>1035</v>
      </c>
      <c r="C279" s="313" t="s">
        <v>1036</v>
      </c>
      <c r="D279" s="208"/>
      <c r="E279" s="207"/>
      <c r="F279" s="207"/>
      <c r="G279" s="207"/>
      <c r="H279" s="207"/>
      <c r="I279" s="207"/>
      <c r="J279" s="207"/>
      <c r="K279" s="207">
        <v>1</v>
      </c>
      <c r="L279" s="209" t="s">
        <v>1032</v>
      </c>
      <c r="M279" s="207">
        <v>500</v>
      </c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314"/>
      <c r="AB279" s="213" t="s">
        <v>20</v>
      </c>
      <c r="AC279" s="213" t="s">
        <v>6180</v>
      </c>
    </row>
    <row r="280" spans="1:29" ht="63.75" x14ac:dyDescent="0.25">
      <c r="A280" s="297">
        <v>277</v>
      </c>
      <c r="B280" s="312" t="s">
        <v>1037</v>
      </c>
      <c r="C280" s="313" t="s">
        <v>1038</v>
      </c>
      <c r="D280" s="208"/>
      <c r="E280" s="207"/>
      <c r="F280" s="207"/>
      <c r="G280" s="207"/>
      <c r="H280" s="207"/>
      <c r="I280" s="207"/>
      <c r="J280" s="207"/>
      <c r="K280" s="207">
        <v>1</v>
      </c>
      <c r="L280" s="209" t="s">
        <v>1039</v>
      </c>
      <c r="M280" s="207">
        <v>400</v>
      </c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314"/>
      <c r="AB280" s="213" t="s">
        <v>20</v>
      </c>
      <c r="AC280" s="213" t="s">
        <v>6180</v>
      </c>
    </row>
    <row r="281" spans="1:29" ht="76.5" x14ac:dyDescent="0.25">
      <c r="A281" s="297">
        <v>278</v>
      </c>
      <c r="B281" s="312" t="s">
        <v>1040</v>
      </c>
      <c r="C281" s="313" t="s">
        <v>1041</v>
      </c>
      <c r="D281" s="208"/>
      <c r="E281" s="207"/>
      <c r="F281" s="207"/>
      <c r="G281" s="207"/>
      <c r="H281" s="207"/>
      <c r="I281" s="207"/>
      <c r="J281" s="207"/>
      <c r="K281" s="207">
        <v>1</v>
      </c>
      <c r="L281" s="209" t="s">
        <v>1032</v>
      </c>
      <c r="M281" s="207">
        <v>500</v>
      </c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314"/>
      <c r="AB281" s="213" t="s">
        <v>20</v>
      </c>
      <c r="AC281" s="213" t="s">
        <v>6180</v>
      </c>
    </row>
    <row r="282" spans="1:29" ht="76.5" x14ac:dyDescent="0.25">
      <c r="A282" s="297">
        <v>279</v>
      </c>
      <c r="B282" s="312" t="s">
        <v>1042</v>
      </c>
      <c r="C282" s="313" t="s">
        <v>1043</v>
      </c>
      <c r="D282" s="208"/>
      <c r="E282" s="207"/>
      <c r="F282" s="207"/>
      <c r="G282" s="207"/>
      <c r="H282" s="207"/>
      <c r="I282" s="207"/>
      <c r="J282" s="207"/>
      <c r="K282" s="207">
        <v>1</v>
      </c>
      <c r="L282" s="209" t="s">
        <v>1039</v>
      </c>
      <c r="M282" s="207">
        <v>400</v>
      </c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314"/>
      <c r="AB282" s="213" t="s">
        <v>20</v>
      </c>
      <c r="AC282" s="213" t="s">
        <v>6180</v>
      </c>
    </row>
    <row r="283" spans="1:29" ht="76.5" x14ac:dyDescent="0.25">
      <c r="A283" s="297">
        <v>280</v>
      </c>
      <c r="B283" s="312" t="s">
        <v>1044</v>
      </c>
      <c r="C283" s="313" t="s">
        <v>1045</v>
      </c>
      <c r="D283" s="208"/>
      <c r="E283" s="207"/>
      <c r="F283" s="207"/>
      <c r="G283" s="207"/>
      <c r="H283" s="207"/>
      <c r="I283" s="207"/>
      <c r="J283" s="207"/>
      <c r="K283" s="207">
        <v>1</v>
      </c>
      <c r="L283" s="209" t="s">
        <v>1046</v>
      </c>
      <c r="M283" s="207">
        <v>750</v>
      </c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 t="s">
        <v>60</v>
      </c>
      <c r="Y283" s="207">
        <v>1</v>
      </c>
      <c r="Z283" s="207">
        <v>250</v>
      </c>
      <c r="AA283" s="314">
        <f t="shared" si="5"/>
        <v>250</v>
      </c>
      <c r="AB283" s="213" t="s">
        <v>20</v>
      </c>
      <c r="AC283" s="213" t="s">
        <v>6180</v>
      </c>
    </row>
    <row r="284" spans="1:29" ht="76.5" x14ac:dyDescent="0.25">
      <c r="A284" s="297">
        <v>281</v>
      </c>
      <c r="B284" s="312" t="s">
        <v>1047</v>
      </c>
      <c r="C284" s="313" t="s">
        <v>1048</v>
      </c>
      <c r="D284" s="208"/>
      <c r="E284" s="207"/>
      <c r="F284" s="207"/>
      <c r="G284" s="207"/>
      <c r="H284" s="207"/>
      <c r="I284" s="207"/>
      <c r="J284" s="207"/>
      <c r="K284" s="207">
        <v>1</v>
      </c>
      <c r="L284" s="209" t="s">
        <v>1046</v>
      </c>
      <c r="M284" s="207">
        <v>750</v>
      </c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314"/>
      <c r="AB284" s="213" t="s">
        <v>20</v>
      </c>
      <c r="AC284" s="213" t="s">
        <v>6180</v>
      </c>
    </row>
    <row r="285" spans="1:29" ht="102" x14ac:dyDescent="0.25">
      <c r="A285" s="297">
        <v>282</v>
      </c>
      <c r="B285" s="312" t="s">
        <v>1049</v>
      </c>
      <c r="C285" s="313" t="s">
        <v>1050</v>
      </c>
      <c r="D285" s="208"/>
      <c r="E285" s="207"/>
      <c r="F285" s="207"/>
      <c r="G285" s="207"/>
      <c r="H285" s="207"/>
      <c r="I285" s="207"/>
      <c r="J285" s="207"/>
      <c r="K285" s="207">
        <v>2</v>
      </c>
      <c r="L285" s="209" t="s">
        <v>1051</v>
      </c>
      <c r="M285" s="207">
        <v>2000</v>
      </c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314"/>
      <c r="AB285" s="213" t="s">
        <v>20</v>
      </c>
      <c r="AC285" s="213" t="s">
        <v>6180</v>
      </c>
    </row>
    <row r="286" spans="1:29" ht="89.25" x14ac:dyDescent="0.25">
      <c r="A286" s="297">
        <v>283</v>
      </c>
      <c r="B286" s="312" t="s">
        <v>1052</v>
      </c>
      <c r="C286" s="313" t="s">
        <v>1053</v>
      </c>
      <c r="D286" s="208"/>
      <c r="E286" s="207"/>
      <c r="F286" s="207"/>
      <c r="G286" s="207"/>
      <c r="H286" s="207"/>
      <c r="I286" s="207"/>
      <c r="J286" s="207"/>
      <c r="K286" s="207">
        <v>1</v>
      </c>
      <c r="L286" s="209" t="s">
        <v>1054</v>
      </c>
      <c r="M286" s="207">
        <v>250</v>
      </c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 t="s">
        <v>60</v>
      </c>
      <c r="Y286" s="207">
        <v>1</v>
      </c>
      <c r="Z286" s="207">
        <v>200</v>
      </c>
      <c r="AA286" s="314">
        <f t="shared" si="5"/>
        <v>200</v>
      </c>
      <c r="AB286" s="213" t="s">
        <v>20</v>
      </c>
      <c r="AC286" s="213" t="s">
        <v>6180</v>
      </c>
    </row>
    <row r="287" spans="1:29" x14ac:dyDescent="0.25">
      <c r="A287" s="297">
        <v>284</v>
      </c>
      <c r="B287" s="312"/>
      <c r="C287" s="313"/>
      <c r="D287" s="208"/>
      <c r="E287" s="207"/>
      <c r="F287" s="207"/>
      <c r="G287" s="207"/>
      <c r="H287" s="207"/>
      <c r="I287" s="207"/>
      <c r="J287" s="207"/>
      <c r="K287" s="207"/>
      <c r="L287" s="209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 t="s">
        <v>60</v>
      </c>
      <c r="Y287" s="207">
        <v>1</v>
      </c>
      <c r="Z287" s="207">
        <v>160</v>
      </c>
      <c r="AA287" s="314">
        <f t="shared" si="5"/>
        <v>160</v>
      </c>
      <c r="AB287" s="213" t="s">
        <v>20</v>
      </c>
      <c r="AC287" s="213" t="s">
        <v>6180</v>
      </c>
    </row>
    <row r="288" spans="1:29" ht="38.25" x14ac:dyDescent="0.25">
      <c r="A288" s="297">
        <v>285</v>
      </c>
      <c r="B288" s="312" t="s">
        <v>1055</v>
      </c>
      <c r="C288" s="313" t="s">
        <v>1056</v>
      </c>
      <c r="D288" s="208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 t="s">
        <v>60</v>
      </c>
      <c r="Y288" s="207">
        <v>1</v>
      </c>
      <c r="Z288" s="207">
        <v>250</v>
      </c>
      <c r="AA288" s="314">
        <f t="shared" si="5"/>
        <v>250</v>
      </c>
      <c r="AB288" s="213" t="s">
        <v>20</v>
      </c>
      <c r="AC288" s="213" t="s">
        <v>6180</v>
      </c>
    </row>
    <row r="289" spans="1:29" x14ac:dyDescent="0.25">
      <c r="A289" s="297">
        <v>286</v>
      </c>
      <c r="B289" s="312"/>
      <c r="C289" s="313"/>
      <c r="D289" s="208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 t="s">
        <v>60</v>
      </c>
      <c r="Y289" s="207">
        <v>1</v>
      </c>
      <c r="Z289" s="207">
        <v>380</v>
      </c>
      <c r="AA289" s="314">
        <f t="shared" si="5"/>
        <v>380</v>
      </c>
      <c r="AB289" s="213" t="s">
        <v>20</v>
      </c>
      <c r="AC289" s="213" t="s">
        <v>6180</v>
      </c>
    </row>
    <row r="290" spans="1:29" ht="51" x14ac:dyDescent="0.25">
      <c r="A290" s="297">
        <v>287</v>
      </c>
      <c r="B290" s="312" t="s">
        <v>1057</v>
      </c>
      <c r="C290" s="313" t="s">
        <v>1058</v>
      </c>
      <c r="D290" s="208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 t="s">
        <v>60</v>
      </c>
      <c r="Y290" s="207">
        <v>1</v>
      </c>
      <c r="Z290" s="207">
        <v>180</v>
      </c>
      <c r="AA290" s="314">
        <f t="shared" si="5"/>
        <v>180</v>
      </c>
      <c r="AB290" s="213" t="s">
        <v>20</v>
      </c>
      <c r="AC290" s="213" t="s">
        <v>6180</v>
      </c>
    </row>
    <row r="291" spans="1:29" ht="51" x14ac:dyDescent="0.25">
      <c r="A291" s="297">
        <v>288</v>
      </c>
      <c r="B291" s="312" t="s">
        <v>1059</v>
      </c>
      <c r="C291" s="313" t="s">
        <v>1060</v>
      </c>
      <c r="D291" s="208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 t="s">
        <v>60</v>
      </c>
      <c r="Y291" s="207">
        <v>1</v>
      </c>
      <c r="Z291" s="207">
        <v>500</v>
      </c>
      <c r="AA291" s="314">
        <f t="shared" si="5"/>
        <v>500</v>
      </c>
      <c r="AB291" s="213" t="s">
        <v>20</v>
      </c>
      <c r="AC291" s="213" t="s">
        <v>6180</v>
      </c>
    </row>
    <row r="292" spans="1:29" ht="38.25" x14ac:dyDescent="0.25">
      <c r="A292" s="297">
        <v>289</v>
      </c>
      <c r="B292" s="312" t="s">
        <v>1061</v>
      </c>
      <c r="C292" s="313" t="s">
        <v>1062</v>
      </c>
      <c r="D292" s="208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9" t="s">
        <v>781</v>
      </c>
      <c r="S292" s="207">
        <v>1</v>
      </c>
      <c r="T292" s="207"/>
      <c r="U292" s="207"/>
      <c r="V292" s="207"/>
      <c r="W292" s="207"/>
      <c r="X292" s="207" t="s">
        <v>60</v>
      </c>
      <c r="Y292" s="207">
        <v>1</v>
      </c>
      <c r="Z292" s="207">
        <v>10</v>
      </c>
      <c r="AA292" s="314">
        <f t="shared" si="5"/>
        <v>10</v>
      </c>
      <c r="AB292" s="213" t="s">
        <v>20</v>
      </c>
      <c r="AC292" s="213" t="s">
        <v>6180</v>
      </c>
    </row>
    <row r="293" spans="1:29" ht="25.5" x14ac:dyDescent="0.25">
      <c r="A293" s="297">
        <v>290</v>
      </c>
      <c r="B293" s="312" t="s">
        <v>1063</v>
      </c>
      <c r="C293" s="313" t="s">
        <v>1064</v>
      </c>
      <c r="D293" s="208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9" t="s">
        <v>781</v>
      </c>
      <c r="S293" s="207">
        <v>1</v>
      </c>
      <c r="T293" s="207"/>
      <c r="U293" s="207"/>
      <c r="V293" s="207"/>
      <c r="W293" s="207"/>
      <c r="X293" s="207" t="s">
        <v>60</v>
      </c>
      <c r="Y293" s="207">
        <v>1</v>
      </c>
      <c r="Z293" s="207">
        <v>10</v>
      </c>
      <c r="AA293" s="314">
        <f t="shared" si="5"/>
        <v>10</v>
      </c>
      <c r="AB293" s="213" t="s">
        <v>20</v>
      </c>
      <c r="AC293" s="213" t="s">
        <v>6180</v>
      </c>
    </row>
    <row r="294" spans="1:29" x14ac:dyDescent="0.25">
      <c r="A294" s="297">
        <v>291</v>
      </c>
      <c r="B294" s="312" t="s">
        <v>1065</v>
      </c>
      <c r="C294" s="313" t="s">
        <v>1066</v>
      </c>
      <c r="D294" s="208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9" t="s">
        <v>781</v>
      </c>
      <c r="S294" s="207">
        <v>1</v>
      </c>
      <c r="T294" s="207"/>
      <c r="U294" s="207"/>
      <c r="V294" s="207"/>
      <c r="W294" s="207"/>
      <c r="X294" s="207" t="s">
        <v>60</v>
      </c>
      <c r="Y294" s="207">
        <v>1</v>
      </c>
      <c r="Z294" s="207">
        <v>45</v>
      </c>
      <c r="AA294" s="314">
        <f t="shared" si="5"/>
        <v>45</v>
      </c>
      <c r="AB294" s="213" t="s">
        <v>20</v>
      </c>
      <c r="AC294" s="213" t="s">
        <v>6180</v>
      </c>
    </row>
    <row r="295" spans="1:29" ht="38.25" x14ac:dyDescent="0.25">
      <c r="A295" s="297">
        <v>292</v>
      </c>
      <c r="B295" s="312" t="s">
        <v>1067</v>
      </c>
      <c r="C295" s="313" t="s">
        <v>1068</v>
      </c>
      <c r="D295" s="208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9" t="s">
        <v>781</v>
      </c>
      <c r="S295" s="207">
        <v>1</v>
      </c>
      <c r="T295" s="207"/>
      <c r="U295" s="207"/>
      <c r="V295" s="207"/>
      <c r="W295" s="207"/>
      <c r="X295" s="207" t="s">
        <v>60</v>
      </c>
      <c r="Y295" s="207">
        <v>1</v>
      </c>
      <c r="Z295" s="207">
        <v>10</v>
      </c>
      <c r="AA295" s="314">
        <f t="shared" si="5"/>
        <v>10</v>
      </c>
      <c r="AB295" s="213" t="s">
        <v>20</v>
      </c>
      <c r="AC295" s="213" t="s">
        <v>6180</v>
      </c>
    </row>
    <row r="296" spans="1:29" ht="38.25" x14ac:dyDescent="0.25">
      <c r="A296" s="297">
        <v>293</v>
      </c>
      <c r="B296" s="312" t="s">
        <v>1069</v>
      </c>
      <c r="C296" s="313" t="s">
        <v>1070</v>
      </c>
      <c r="D296" s="208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>
        <v>1</v>
      </c>
      <c r="Q296" s="207">
        <v>1</v>
      </c>
      <c r="R296" s="207"/>
      <c r="S296" s="207"/>
      <c r="T296" s="207"/>
      <c r="U296" s="207"/>
      <c r="V296" s="207">
        <v>2</v>
      </c>
      <c r="W296" s="207"/>
      <c r="X296" s="207" t="s">
        <v>60</v>
      </c>
      <c r="Y296" s="207">
        <v>1</v>
      </c>
      <c r="Z296" s="207">
        <v>62.5</v>
      </c>
      <c r="AA296" s="314">
        <f t="shared" si="5"/>
        <v>62.5</v>
      </c>
      <c r="AB296" s="213" t="s">
        <v>20</v>
      </c>
      <c r="AC296" s="213" t="s">
        <v>6180</v>
      </c>
    </row>
    <row r="297" spans="1:29" ht="25.5" x14ac:dyDescent="0.25">
      <c r="A297" s="297">
        <v>294</v>
      </c>
      <c r="B297" s="312" t="s">
        <v>1071</v>
      </c>
      <c r="C297" s="313" t="s">
        <v>1072</v>
      </c>
      <c r="D297" s="208"/>
      <c r="E297" s="207"/>
      <c r="F297" s="207"/>
      <c r="G297" s="207"/>
      <c r="H297" s="207"/>
      <c r="I297" s="207">
        <v>66</v>
      </c>
      <c r="J297" s="207">
        <v>1</v>
      </c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314"/>
      <c r="AB297" s="213" t="s">
        <v>43</v>
      </c>
      <c r="AC297" s="213" t="s">
        <v>6180</v>
      </c>
    </row>
    <row r="298" spans="1:29" ht="25.5" x14ac:dyDescent="0.25">
      <c r="A298" s="297">
        <v>295</v>
      </c>
      <c r="B298" s="312" t="s">
        <v>1073</v>
      </c>
      <c r="C298" s="313" t="s">
        <v>1074</v>
      </c>
      <c r="D298" s="208"/>
      <c r="E298" s="207"/>
      <c r="F298" s="207"/>
      <c r="G298" s="207"/>
      <c r="H298" s="207"/>
      <c r="I298" s="207">
        <v>66</v>
      </c>
      <c r="J298" s="207">
        <v>1</v>
      </c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314"/>
      <c r="AB298" s="213" t="s">
        <v>43</v>
      </c>
      <c r="AC298" s="213" t="s">
        <v>6180</v>
      </c>
    </row>
    <row r="299" spans="1:29" ht="25.5" x14ac:dyDescent="0.25">
      <c r="A299" s="297">
        <v>296</v>
      </c>
      <c r="B299" s="312" t="s">
        <v>1075</v>
      </c>
      <c r="C299" s="313" t="s">
        <v>1076</v>
      </c>
      <c r="D299" s="208"/>
      <c r="E299" s="207"/>
      <c r="F299" s="207"/>
      <c r="G299" s="207"/>
      <c r="H299" s="207"/>
      <c r="I299" s="207">
        <v>66</v>
      </c>
      <c r="J299" s="207">
        <v>1</v>
      </c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314"/>
      <c r="AB299" s="213" t="s">
        <v>43</v>
      </c>
      <c r="AC299" s="213" t="s">
        <v>6180</v>
      </c>
    </row>
    <row r="300" spans="1:29" ht="25.5" x14ac:dyDescent="0.25">
      <c r="A300" s="297">
        <v>297</v>
      </c>
      <c r="B300" s="312" t="s">
        <v>1077</v>
      </c>
      <c r="C300" s="313" t="s">
        <v>1078</v>
      </c>
      <c r="D300" s="208"/>
      <c r="E300" s="207"/>
      <c r="F300" s="207"/>
      <c r="G300" s="207"/>
      <c r="H300" s="207"/>
      <c r="I300" s="207">
        <v>66</v>
      </c>
      <c r="J300" s="207">
        <v>1</v>
      </c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314"/>
      <c r="AB300" s="213" t="s">
        <v>43</v>
      </c>
      <c r="AC300" s="213" t="s">
        <v>6180</v>
      </c>
    </row>
    <row r="301" spans="1:29" ht="38.25" x14ac:dyDescent="0.25">
      <c r="A301" s="297">
        <v>298</v>
      </c>
      <c r="B301" s="312" t="s">
        <v>1079</v>
      </c>
      <c r="C301" s="313" t="s">
        <v>1080</v>
      </c>
      <c r="D301" s="208"/>
      <c r="E301" s="207"/>
      <c r="F301" s="207"/>
      <c r="G301" s="207"/>
      <c r="H301" s="207"/>
      <c r="I301" s="207">
        <v>66</v>
      </c>
      <c r="J301" s="207">
        <v>1</v>
      </c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314"/>
      <c r="AB301" s="213" t="s">
        <v>43</v>
      </c>
      <c r="AC301" s="213" t="s">
        <v>6180</v>
      </c>
    </row>
    <row r="302" spans="1:29" ht="25.5" x14ac:dyDescent="0.25">
      <c r="A302" s="297">
        <v>299</v>
      </c>
      <c r="B302" s="312" t="s">
        <v>1081</v>
      </c>
      <c r="C302" s="313" t="s">
        <v>1082</v>
      </c>
      <c r="D302" s="208"/>
      <c r="E302" s="207"/>
      <c r="F302" s="207"/>
      <c r="G302" s="207"/>
      <c r="H302" s="207"/>
      <c r="I302" s="207">
        <v>66</v>
      </c>
      <c r="J302" s="207">
        <v>1</v>
      </c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314"/>
      <c r="AB302" s="213" t="s">
        <v>43</v>
      </c>
      <c r="AC302" s="213" t="s">
        <v>6180</v>
      </c>
    </row>
    <row r="303" spans="1:29" ht="38.25" x14ac:dyDescent="0.25">
      <c r="A303" s="297">
        <v>300</v>
      </c>
      <c r="B303" s="312" t="s">
        <v>1083</v>
      </c>
      <c r="C303" s="313" t="s">
        <v>1084</v>
      </c>
      <c r="D303" s="208"/>
      <c r="E303" s="207"/>
      <c r="F303" s="207"/>
      <c r="G303" s="207"/>
      <c r="H303" s="207"/>
      <c r="I303" s="207">
        <v>66</v>
      </c>
      <c r="J303" s="207">
        <v>1</v>
      </c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314"/>
      <c r="AB303" s="213" t="s">
        <v>43</v>
      </c>
      <c r="AC303" s="213" t="s">
        <v>6180</v>
      </c>
    </row>
    <row r="304" spans="1:29" ht="38.25" x14ac:dyDescent="0.25">
      <c r="A304" s="297">
        <v>301</v>
      </c>
      <c r="B304" s="312" t="s">
        <v>1085</v>
      </c>
      <c r="C304" s="313" t="s">
        <v>1086</v>
      </c>
      <c r="D304" s="208"/>
      <c r="E304" s="207"/>
      <c r="F304" s="207"/>
      <c r="G304" s="207"/>
      <c r="H304" s="207"/>
      <c r="I304" s="207">
        <v>66</v>
      </c>
      <c r="J304" s="207">
        <v>1</v>
      </c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314"/>
      <c r="AB304" s="213" t="s">
        <v>43</v>
      </c>
      <c r="AC304" s="213" t="s">
        <v>6180</v>
      </c>
    </row>
    <row r="305" spans="1:29" ht="38.25" x14ac:dyDescent="0.25">
      <c r="A305" s="297">
        <v>302</v>
      </c>
      <c r="B305" s="312" t="s">
        <v>1087</v>
      </c>
      <c r="C305" s="313" t="s">
        <v>1088</v>
      </c>
      <c r="D305" s="208"/>
      <c r="E305" s="207"/>
      <c r="F305" s="207"/>
      <c r="G305" s="207"/>
      <c r="H305" s="207"/>
      <c r="I305" s="207">
        <v>66</v>
      </c>
      <c r="J305" s="207">
        <v>1</v>
      </c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07"/>
      <c r="W305" s="207"/>
      <c r="X305" s="207"/>
      <c r="Y305" s="207"/>
      <c r="Z305" s="207"/>
      <c r="AA305" s="314"/>
      <c r="AB305" s="213" t="s">
        <v>43</v>
      </c>
      <c r="AC305" s="213" t="s">
        <v>6180</v>
      </c>
    </row>
    <row r="306" spans="1:29" ht="25.5" x14ac:dyDescent="0.25">
      <c r="A306" s="297">
        <v>303</v>
      </c>
      <c r="B306" s="312" t="s">
        <v>1089</v>
      </c>
      <c r="C306" s="313" t="s">
        <v>1090</v>
      </c>
      <c r="D306" s="208"/>
      <c r="E306" s="207"/>
      <c r="F306" s="207"/>
      <c r="G306" s="207"/>
      <c r="H306" s="207"/>
      <c r="I306" s="207">
        <v>66</v>
      </c>
      <c r="J306" s="207">
        <v>1</v>
      </c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07"/>
      <c r="W306" s="207"/>
      <c r="X306" s="207"/>
      <c r="Y306" s="207"/>
      <c r="Z306" s="207"/>
      <c r="AA306" s="314"/>
      <c r="AB306" s="213" t="s">
        <v>43</v>
      </c>
      <c r="AC306" s="213" t="s">
        <v>6180</v>
      </c>
    </row>
    <row r="307" spans="1:29" ht="25.5" x14ac:dyDescent="0.25">
      <c r="A307" s="297">
        <v>304</v>
      </c>
      <c r="B307" s="312" t="s">
        <v>1091</v>
      </c>
      <c r="C307" s="313" t="s">
        <v>1092</v>
      </c>
      <c r="D307" s="208"/>
      <c r="E307" s="207"/>
      <c r="F307" s="207"/>
      <c r="G307" s="207"/>
      <c r="H307" s="207"/>
      <c r="I307" s="207">
        <v>66</v>
      </c>
      <c r="J307" s="207">
        <v>1</v>
      </c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314"/>
      <c r="AB307" s="213" t="s">
        <v>43</v>
      </c>
      <c r="AC307" s="213" t="s">
        <v>6180</v>
      </c>
    </row>
    <row r="308" spans="1:29" ht="25.5" x14ac:dyDescent="0.25">
      <c r="A308" s="297">
        <v>305</v>
      </c>
      <c r="B308" s="312" t="s">
        <v>1093</v>
      </c>
      <c r="C308" s="313" t="s">
        <v>1094</v>
      </c>
      <c r="D308" s="208"/>
      <c r="E308" s="207"/>
      <c r="F308" s="207"/>
      <c r="G308" s="207"/>
      <c r="H308" s="207"/>
      <c r="I308" s="207">
        <v>66</v>
      </c>
      <c r="J308" s="207">
        <v>1</v>
      </c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  <c r="AA308" s="314"/>
      <c r="AB308" s="213" t="s">
        <v>43</v>
      </c>
      <c r="AC308" s="213" t="s">
        <v>6180</v>
      </c>
    </row>
    <row r="309" spans="1:29" ht="25.5" x14ac:dyDescent="0.25">
      <c r="A309" s="297">
        <v>306</v>
      </c>
      <c r="B309" s="312" t="s">
        <v>1095</v>
      </c>
      <c r="C309" s="313" t="s">
        <v>1096</v>
      </c>
      <c r="D309" s="208"/>
      <c r="E309" s="207"/>
      <c r="F309" s="207"/>
      <c r="G309" s="207"/>
      <c r="H309" s="207"/>
      <c r="I309" s="207">
        <v>66</v>
      </c>
      <c r="J309" s="207">
        <v>1</v>
      </c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  <c r="AA309" s="314"/>
      <c r="AB309" s="213" t="s">
        <v>43</v>
      </c>
      <c r="AC309" s="213" t="s">
        <v>6180</v>
      </c>
    </row>
    <row r="310" spans="1:29" ht="25.5" x14ac:dyDescent="0.25">
      <c r="A310" s="297">
        <v>307</v>
      </c>
      <c r="B310" s="312" t="s">
        <v>1097</v>
      </c>
      <c r="C310" s="313" t="s">
        <v>1098</v>
      </c>
      <c r="D310" s="208"/>
      <c r="E310" s="207"/>
      <c r="F310" s="207"/>
      <c r="G310" s="207"/>
      <c r="H310" s="207"/>
      <c r="I310" s="207">
        <v>66</v>
      </c>
      <c r="J310" s="207">
        <v>1</v>
      </c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7"/>
      <c r="AA310" s="314"/>
      <c r="AB310" s="213" t="s">
        <v>43</v>
      </c>
      <c r="AC310" s="213" t="s">
        <v>6180</v>
      </c>
    </row>
    <row r="311" spans="1:29" ht="25.5" x14ac:dyDescent="0.25">
      <c r="A311" s="297">
        <v>308</v>
      </c>
      <c r="B311" s="312" t="s">
        <v>1099</v>
      </c>
      <c r="C311" s="313" t="s">
        <v>1100</v>
      </c>
      <c r="D311" s="208"/>
      <c r="E311" s="207"/>
      <c r="F311" s="207"/>
      <c r="G311" s="207"/>
      <c r="H311" s="207"/>
      <c r="I311" s="207">
        <v>66</v>
      </c>
      <c r="J311" s="207">
        <v>1</v>
      </c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314"/>
      <c r="AB311" s="213" t="s">
        <v>43</v>
      </c>
      <c r="AC311" s="213" t="s">
        <v>6180</v>
      </c>
    </row>
    <row r="312" spans="1:29" ht="38.25" x14ac:dyDescent="0.25">
      <c r="A312" s="297">
        <v>309</v>
      </c>
      <c r="B312" s="312" t="s">
        <v>1101</v>
      </c>
      <c r="C312" s="313" t="s">
        <v>1102</v>
      </c>
      <c r="D312" s="208"/>
      <c r="E312" s="207"/>
      <c r="F312" s="207"/>
      <c r="G312" s="207"/>
      <c r="H312" s="207"/>
      <c r="I312" s="207">
        <v>66</v>
      </c>
      <c r="J312" s="207">
        <v>1</v>
      </c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/>
      <c r="Z312" s="207"/>
      <c r="AA312" s="314"/>
      <c r="AB312" s="213" t="s">
        <v>43</v>
      </c>
      <c r="AC312" s="213" t="s">
        <v>6180</v>
      </c>
    </row>
    <row r="313" spans="1:29" ht="38.25" x14ac:dyDescent="0.25">
      <c r="A313" s="297">
        <v>310</v>
      </c>
      <c r="B313" s="312" t="s">
        <v>1103</v>
      </c>
      <c r="C313" s="313" t="s">
        <v>1104</v>
      </c>
      <c r="D313" s="208"/>
      <c r="E313" s="207"/>
      <c r="F313" s="207"/>
      <c r="G313" s="207"/>
      <c r="H313" s="207"/>
      <c r="I313" s="207">
        <v>66</v>
      </c>
      <c r="J313" s="207">
        <v>1</v>
      </c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314"/>
      <c r="AB313" s="213" t="s">
        <v>43</v>
      </c>
      <c r="AC313" s="213" t="s">
        <v>6180</v>
      </c>
    </row>
    <row r="314" spans="1:29" ht="25.5" x14ac:dyDescent="0.25">
      <c r="A314" s="297">
        <v>311</v>
      </c>
      <c r="B314" s="312" t="s">
        <v>1105</v>
      </c>
      <c r="C314" s="313" t="s">
        <v>1106</v>
      </c>
      <c r="D314" s="208"/>
      <c r="E314" s="207"/>
      <c r="F314" s="207"/>
      <c r="G314" s="207"/>
      <c r="H314" s="207"/>
      <c r="I314" s="207">
        <v>66</v>
      </c>
      <c r="J314" s="207">
        <v>1</v>
      </c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314"/>
      <c r="AB314" s="213" t="s">
        <v>43</v>
      </c>
      <c r="AC314" s="213" t="s">
        <v>6180</v>
      </c>
    </row>
    <row r="315" spans="1:29" ht="25.5" x14ac:dyDescent="0.25">
      <c r="A315" s="297">
        <v>312</v>
      </c>
      <c r="B315" s="312" t="s">
        <v>1107</v>
      </c>
      <c r="C315" s="313" t="s">
        <v>1108</v>
      </c>
      <c r="D315" s="208"/>
      <c r="E315" s="207"/>
      <c r="F315" s="207"/>
      <c r="G315" s="207"/>
      <c r="H315" s="207"/>
      <c r="I315" s="207">
        <v>66</v>
      </c>
      <c r="J315" s="207">
        <v>1</v>
      </c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314"/>
      <c r="AB315" s="213" t="s">
        <v>43</v>
      </c>
      <c r="AC315" s="213" t="s">
        <v>6180</v>
      </c>
    </row>
    <row r="316" spans="1:29" ht="38.25" x14ac:dyDescent="0.25">
      <c r="A316" s="297">
        <v>313</v>
      </c>
      <c r="B316" s="312" t="s">
        <v>1109</v>
      </c>
      <c r="C316" s="313" t="s">
        <v>1110</v>
      </c>
      <c r="D316" s="208"/>
      <c r="E316" s="207"/>
      <c r="F316" s="207"/>
      <c r="G316" s="207"/>
      <c r="H316" s="207"/>
      <c r="I316" s="207">
        <v>66</v>
      </c>
      <c r="J316" s="207">
        <v>1</v>
      </c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314"/>
      <c r="AB316" s="213" t="s">
        <v>43</v>
      </c>
      <c r="AC316" s="213" t="s">
        <v>6180</v>
      </c>
    </row>
    <row r="317" spans="1:29" ht="38.25" x14ac:dyDescent="0.25">
      <c r="A317" s="297">
        <v>314</v>
      </c>
      <c r="B317" s="312" t="s">
        <v>1111</v>
      </c>
      <c r="C317" s="313" t="s">
        <v>1112</v>
      </c>
      <c r="D317" s="208"/>
      <c r="E317" s="207"/>
      <c r="F317" s="207"/>
      <c r="G317" s="207"/>
      <c r="H317" s="207"/>
      <c r="I317" s="207">
        <v>66</v>
      </c>
      <c r="J317" s="207">
        <v>1</v>
      </c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314"/>
      <c r="AB317" s="213" t="s">
        <v>43</v>
      </c>
      <c r="AC317" s="213" t="s">
        <v>6180</v>
      </c>
    </row>
    <row r="318" spans="1:29" ht="25.5" x14ac:dyDescent="0.25">
      <c r="A318" s="297">
        <v>315</v>
      </c>
      <c r="B318" s="312" t="s">
        <v>1113</v>
      </c>
      <c r="C318" s="313" t="s">
        <v>1114</v>
      </c>
      <c r="D318" s="208"/>
      <c r="E318" s="207"/>
      <c r="F318" s="207"/>
      <c r="G318" s="207"/>
      <c r="H318" s="207"/>
      <c r="I318" s="207">
        <v>66</v>
      </c>
      <c r="J318" s="207">
        <v>1</v>
      </c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314"/>
      <c r="AB318" s="213" t="s">
        <v>43</v>
      </c>
      <c r="AC318" s="213" t="s">
        <v>6180</v>
      </c>
    </row>
    <row r="319" spans="1:29" ht="38.25" x14ac:dyDescent="0.25">
      <c r="A319" s="297">
        <v>316</v>
      </c>
      <c r="B319" s="312" t="s">
        <v>1115</v>
      </c>
      <c r="C319" s="313" t="s">
        <v>1116</v>
      </c>
      <c r="D319" s="208"/>
      <c r="E319" s="207"/>
      <c r="F319" s="207"/>
      <c r="G319" s="207"/>
      <c r="H319" s="207"/>
      <c r="I319" s="207">
        <v>66</v>
      </c>
      <c r="J319" s="207">
        <v>1</v>
      </c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/>
      <c r="AA319" s="314"/>
      <c r="AB319" s="213" t="s">
        <v>43</v>
      </c>
      <c r="AC319" s="213" t="s">
        <v>6180</v>
      </c>
    </row>
    <row r="320" spans="1:29" ht="38.25" x14ac:dyDescent="0.25">
      <c r="A320" s="297">
        <v>317</v>
      </c>
      <c r="B320" s="312" t="s">
        <v>1117</v>
      </c>
      <c r="C320" s="313" t="s">
        <v>1118</v>
      </c>
      <c r="D320" s="208"/>
      <c r="E320" s="207"/>
      <c r="F320" s="207"/>
      <c r="G320" s="207"/>
      <c r="H320" s="207"/>
      <c r="I320" s="207">
        <v>66</v>
      </c>
      <c r="J320" s="207">
        <v>1</v>
      </c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/>
      <c r="AA320" s="314"/>
      <c r="AB320" s="213" t="s">
        <v>43</v>
      </c>
      <c r="AC320" s="213" t="s">
        <v>6180</v>
      </c>
    </row>
    <row r="321" spans="1:29" ht="38.25" x14ac:dyDescent="0.25">
      <c r="A321" s="297">
        <v>318</v>
      </c>
      <c r="B321" s="312" t="s">
        <v>1119</v>
      </c>
      <c r="C321" s="313" t="s">
        <v>1120</v>
      </c>
      <c r="D321" s="208"/>
      <c r="E321" s="207"/>
      <c r="F321" s="207"/>
      <c r="G321" s="207"/>
      <c r="H321" s="207"/>
      <c r="I321" s="207">
        <v>66</v>
      </c>
      <c r="J321" s="207">
        <v>1</v>
      </c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314"/>
      <c r="AB321" s="213" t="s">
        <v>43</v>
      </c>
      <c r="AC321" s="213" t="s">
        <v>6180</v>
      </c>
    </row>
    <row r="322" spans="1:29" ht="38.25" x14ac:dyDescent="0.25">
      <c r="A322" s="297">
        <v>319</v>
      </c>
      <c r="B322" s="312" t="s">
        <v>1121</v>
      </c>
      <c r="C322" s="313" t="s">
        <v>1122</v>
      </c>
      <c r="D322" s="208"/>
      <c r="E322" s="207"/>
      <c r="F322" s="207"/>
      <c r="G322" s="207"/>
      <c r="H322" s="207"/>
      <c r="I322" s="207">
        <v>66</v>
      </c>
      <c r="J322" s="207">
        <v>1</v>
      </c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  <c r="V322" s="207"/>
      <c r="W322" s="207"/>
      <c r="X322" s="207"/>
      <c r="Y322" s="207"/>
      <c r="Z322" s="207"/>
      <c r="AA322" s="314"/>
      <c r="AB322" s="213" t="s">
        <v>43</v>
      </c>
      <c r="AC322" s="213" t="s">
        <v>6180</v>
      </c>
    </row>
    <row r="323" spans="1:29" ht="38.25" x14ac:dyDescent="0.25">
      <c r="A323" s="297">
        <v>320</v>
      </c>
      <c r="B323" s="312" t="s">
        <v>1123</v>
      </c>
      <c r="C323" s="313" t="s">
        <v>1124</v>
      </c>
      <c r="D323" s="208"/>
      <c r="E323" s="207"/>
      <c r="F323" s="207"/>
      <c r="G323" s="207"/>
      <c r="H323" s="207"/>
      <c r="I323" s="207">
        <v>66</v>
      </c>
      <c r="J323" s="207">
        <v>1</v>
      </c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207"/>
      <c r="Y323" s="207"/>
      <c r="Z323" s="207"/>
      <c r="AA323" s="314"/>
      <c r="AB323" s="213" t="s">
        <v>43</v>
      </c>
      <c r="AC323" s="213" t="s">
        <v>6180</v>
      </c>
    </row>
    <row r="324" spans="1:29" ht="38.25" x14ac:dyDescent="0.25">
      <c r="A324" s="297">
        <v>321</v>
      </c>
      <c r="B324" s="312" t="s">
        <v>1125</v>
      </c>
      <c r="C324" s="313" t="s">
        <v>1126</v>
      </c>
      <c r="D324" s="208"/>
      <c r="E324" s="207"/>
      <c r="F324" s="207"/>
      <c r="G324" s="207"/>
      <c r="H324" s="207"/>
      <c r="I324" s="207">
        <v>66</v>
      </c>
      <c r="J324" s="207">
        <v>1</v>
      </c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  <c r="AA324" s="314"/>
      <c r="AB324" s="213" t="s">
        <v>43</v>
      </c>
      <c r="AC324" s="213" t="s">
        <v>6180</v>
      </c>
    </row>
    <row r="325" spans="1:29" ht="38.25" x14ac:dyDescent="0.25">
      <c r="A325" s="297">
        <v>322</v>
      </c>
      <c r="B325" s="312" t="s">
        <v>1127</v>
      </c>
      <c r="C325" s="313" t="s">
        <v>1128</v>
      </c>
      <c r="D325" s="208"/>
      <c r="E325" s="207"/>
      <c r="F325" s="207"/>
      <c r="G325" s="207"/>
      <c r="H325" s="207"/>
      <c r="I325" s="207">
        <v>66</v>
      </c>
      <c r="J325" s="207">
        <v>1</v>
      </c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314"/>
      <c r="AB325" s="213" t="s">
        <v>43</v>
      </c>
      <c r="AC325" s="213" t="s">
        <v>6180</v>
      </c>
    </row>
    <row r="326" spans="1:29" ht="38.25" x14ac:dyDescent="0.25">
      <c r="A326" s="297">
        <v>323</v>
      </c>
      <c r="B326" s="312" t="s">
        <v>1129</v>
      </c>
      <c r="C326" s="313" t="s">
        <v>1130</v>
      </c>
      <c r="D326" s="208"/>
      <c r="E326" s="207"/>
      <c r="F326" s="207"/>
      <c r="G326" s="207"/>
      <c r="H326" s="207"/>
      <c r="I326" s="207">
        <v>66</v>
      </c>
      <c r="J326" s="207">
        <v>1</v>
      </c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  <c r="AA326" s="314"/>
      <c r="AB326" s="213" t="s">
        <v>43</v>
      </c>
      <c r="AC326" s="213" t="s">
        <v>6180</v>
      </c>
    </row>
    <row r="327" spans="1:29" ht="38.25" x14ac:dyDescent="0.25">
      <c r="A327" s="297">
        <v>324</v>
      </c>
      <c r="B327" s="312" t="s">
        <v>1131</v>
      </c>
      <c r="C327" s="313" t="s">
        <v>1132</v>
      </c>
      <c r="D327" s="208"/>
      <c r="E327" s="207"/>
      <c r="F327" s="207"/>
      <c r="G327" s="207"/>
      <c r="H327" s="207"/>
      <c r="I327" s="207">
        <v>66</v>
      </c>
      <c r="J327" s="207">
        <v>1</v>
      </c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314"/>
      <c r="AB327" s="213" t="s">
        <v>43</v>
      </c>
      <c r="AC327" s="213" t="s">
        <v>6180</v>
      </c>
    </row>
    <row r="328" spans="1:29" ht="38.25" x14ac:dyDescent="0.25">
      <c r="A328" s="297">
        <v>325</v>
      </c>
      <c r="B328" s="312" t="s">
        <v>1133</v>
      </c>
      <c r="C328" s="313" t="s">
        <v>1134</v>
      </c>
      <c r="D328" s="208"/>
      <c r="E328" s="207"/>
      <c r="F328" s="207"/>
      <c r="G328" s="207"/>
      <c r="H328" s="207"/>
      <c r="I328" s="207">
        <v>66</v>
      </c>
      <c r="J328" s="207">
        <v>1</v>
      </c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7"/>
      <c r="AA328" s="314"/>
      <c r="AB328" s="213" t="s">
        <v>43</v>
      </c>
      <c r="AC328" s="213" t="s">
        <v>6180</v>
      </c>
    </row>
    <row r="329" spans="1:29" ht="25.5" x14ac:dyDescent="0.25">
      <c r="A329" s="297">
        <v>326</v>
      </c>
      <c r="B329" s="312" t="s">
        <v>1135</v>
      </c>
      <c r="C329" s="313" t="s">
        <v>1136</v>
      </c>
      <c r="D329" s="208"/>
      <c r="E329" s="207"/>
      <c r="F329" s="207"/>
      <c r="G329" s="207"/>
      <c r="H329" s="207"/>
      <c r="I329" s="207">
        <v>66</v>
      </c>
      <c r="J329" s="207">
        <v>1</v>
      </c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7"/>
      <c r="AA329" s="314"/>
      <c r="AB329" s="213" t="s">
        <v>43</v>
      </c>
      <c r="AC329" s="213" t="s">
        <v>6180</v>
      </c>
    </row>
    <row r="330" spans="1:29" ht="25.5" x14ac:dyDescent="0.25">
      <c r="A330" s="297">
        <v>327</v>
      </c>
      <c r="B330" s="312" t="s">
        <v>1137</v>
      </c>
      <c r="C330" s="313" t="s">
        <v>1138</v>
      </c>
      <c r="D330" s="208"/>
      <c r="E330" s="207"/>
      <c r="F330" s="207"/>
      <c r="G330" s="207"/>
      <c r="H330" s="207"/>
      <c r="I330" s="207">
        <v>66</v>
      </c>
      <c r="J330" s="207">
        <v>1</v>
      </c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314"/>
      <c r="AB330" s="213" t="s">
        <v>43</v>
      </c>
      <c r="AC330" s="213" t="s">
        <v>6180</v>
      </c>
    </row>
    <row r="331" spans="1:29" ht="25.5" x14ac:dyDescent="0.25">
      <c r="A331" s="297">
        <v>328</v>
      </c>
      <c r="B331" s="312" t="s">
        <v>1139</v>
      </c>
      <c r="C331" s="313" t="s">
        <v>1140</v>
      </c>
      <c r="D331" s="208"/>
      <c r="E331" s="207"/>
      <c r="F331" s="207"/>
      <c r="G331" s="207"/>
      <c r="H331" s="207"/>
      <c r="I331" s="207">
        <v>66</v>
      </c>
      <c r="J331" s="207">
        <v>1</v>
      </c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  <c r="AA331" s="314"/>
      <c r="AB331" s="213" t="s">
        <v>43</v>
      </c>
      <c r="AC331" s="213" t="s">
        <v>6180</v>
      </c>
    </row>
    <row r="332" spans="1:29" ht="25.5" x14ac:dyDescent="0.25">
      <c r="A332" s="297">
        <v>329</v>
      </c>
      <c r="B332" s="312" t="s">
        <v>1141</v>
      </c>
      <c r="C332" s="313" t="s">
        <v>1142</v>
      </c>
      <c r="D332" s="208"/>
      <c r="E332" s="207"/>
      <c r="F332" s="207"/>
      <c r="G332" s="207"/>
      <c r="H332" s="207"/>
      <c r="I332" s="207">
        <v>66</v>
      </c>
      <c r="J332" s="207">
        <v>1</v>
      </c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  <c r="Z332" s="207"/>
      <c r="AA332" s="314"/>
      <c r="AB332" s="213" t="s">
        <v>43</v>
      </c>
      <c r="AC332" s="213" t="s">
        <v>6180</v>
      </c>
    </row>
    <row r="333" spans="1:29" ht="25.5" x14ac:dyDescent="0.25">
      <c r="A333" s="297">
        <v>330</v>
      </c>
      <c r="B333" s="312" t="s">
        <v>1143</v>
      </c>
      <c r="C333" s="313" t="s">
        <v>1144</v>
      </c>
      <c r="D333" s="208"/>
      <c r="E333" s="207"/>
      <c r="F333" s="207"/>
      <c r="G333" s="207"/>
      <c r="H333" s="207"/>
      <c r="I333" s="207">
        <v>66</v>
      </c>
      <c r="J333" s="207">
        <v>1</v>
      </c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  <c r="Z333" s="207"/>
      <c r="AA333" s="314"/>
      <c r="AB333" s="213" t="s">
        <v>43</v>
      </c>
      <c r="AC333" s="213" t="s">
        <v>6180</v>
      </c>
    </row>
    <row r="334" spans="1:29" ht="25.5" x14ac:dyDescent="0.25">
      <c r="A334" s="297">
        <v>331</v>
      </c>
      <c r="B334" s="312" t="s">
        <v>1145</v>
      </c>
      <c r="C334" s="313" t="s">
        <v>1146</v>
      </c>
      <c r="D334" s="208"/>
      <c r="E334" s="207"/>
      <c r="F334" s="207"/>
      <c r="G334" s="207"/>
      <c r="H334" s="207"/>
      <c r="I334" s="207">
        <v>66</v>
      </c>
      <c r="J334" s="207">
        <v>1</v>
      </c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  <c r="W334" s="207"/>
      <c r="X334" s="207"/>
      <c r="Y334" s="207"/>
      <c r="Z334" s="207"/>
      <c r="AA334" s="314"/>
      <c r="AB334" s="213" t="s">
        <v>43</v>
      </c>
      <c r="AC334" s="213" t="s">
        <v>6180</v>
      </c>
    </row>
    <row r="335" spans="1:29" ht="25.5" x14ac:dyDescent="0.25">
      <c r="A335" s="297">
        <v>332</v>
      </c>
      <c r="B335" s="312" t="s">
        <v>1147</v>
      </c>
      <c r="C335" s="313" t="s">
        <v>1148</v>
      </c>
      <c r="D335" s="208"/>
      <c r="E335" s="207"/>
      <c r="F335" s="207"/>
      <c r="G335" s="207"/>
      <c r="H335" s="207"/>
      <c r="I335" s="207">
        <v>66</v>
      </c>
      <c r="J335" s="207">
        <v>1</v>
      </c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7"/>
      <c r="AA335" s="314"/>
      <c r="AB335" s="213" t="s">
        <v>43</v>
      </c>
      <c r="AC335" s="213" t="s">
        <v>6180</v>
      </c>
    </row>
    <row r="336" spans="1:29" ht="25.5" x14ac:dyDescent="0.25">
      <c r="A336" s="297">
        <v>333</v>
      </c>
      <c r="B336" s="312" t="s">
        <v>1149</v>
      </c>
      <c r="C336" s="313" t="s">
        <v>1150</v>
      </c>
      <c r="D336" s="208"/>
      <c r="E336" s="207"/>
      <c r="F336" s="207"/>
      <c r="G336" s="207"/>
      <c r="H336" s="207"/>
      <c r="I336" s="207">
        <v>66</v>
      </c>
      <c r="J336" s="207">
        <v>1</v>
      </c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  <c r="Z336" s="207"/>
      <c r="AA336" s="314"/>
      <c r="AB336" s="213" t="s">
        <v>43</v>
      </c>
      <c r="AC336" s="213" t="s">
        <v>6180</v>
      </c>
    </row>
    <row r="337" spans="1:29" ht="25.5" x14ac:dyDescent="0.25">
      <c r="A337" s="297">
        <v>334</v>
      </c>
      <c r="B337" s="312" t="s">
        <v>1151</v>
      </c>
      <c r="C337" s="313" t="s">
        <v>1152</v>
      </c>
      <c r="D337" s="208"/>
      <c r="E337" s="207"/>
      <c r="F337" s="207"/>
      <c r="G337" s="207"/>
      <c r="H337" s="207"/>
      <c r="I337" s="207">
        <v>66</v>
      </c>
      <c r="J337" s="207">
        <v>1</v>
      </c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07"/>
      <c r="W337" s="207"/>
      <c r="X337" s="207"/>
      <c r="Y337" s="207"/>
      <c r="Z337" s="207"/>
      <c r="AA337" s="314"/>
      <c r="AB337" s="213" t="s">
        <v>43</v>
      </c>
      <c r="AC337" s="213" t="s">
        <v>6180</v>
      </c>
    </row>
    <row r="338" spans="1:29" ht="25.5" x14ac:dyDescent="0.25">
      <c r="A338" s="297">
        <v>335</v>
      </c>
      <c r="B338" s="312" t="s">
        <v>1153</v>
      </c>
      <c r="C338" s="313" t="s">
        <v>1154</v>
      </c>
      <c r="D338" s="208"/>
      <c r="E338" s="207"/>
      <c r="F338" s="207"/>
      <c r="G338" s="207"/>
      <c r="H338" s="207"/>
      <c r="I338" s="207">
        <v>66</v>
      </c>
      <c r="J338" s="207">
        <v>1</v>
      </c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  <c r="Z338" s="207"/>
      <c r="AA338" s="314"/>
      <c r="AB338" s="213" t="s">
        <v>43</v>
      </c>
      <c r="AC338" s="213" t="s">
        <v>6180</v>
      </c>
    </row>
    <row r="339" spans="1:29" x14ac:dyDescent="0.25">
      <c r="A339" s="297">
        <v>336</v>
      </c>
      <c r="B339" s="312" t="s">
        <v>1155</v>
      </c>
      <c r="C339" s="313" t="s">
        <v>1156</v>
      </c>
      <c r="D339" s="208"/>
      <c r="E339" s="207"/>
      <c r="F339" s="207"/>
      <c r="G339" s="207"/>
      <c r="H339" s="207"/>
      <c r="I339" s="207">
        <v>66</v>
      </c>
      <c r="J339" s="207">
        <v>1</v>
      </c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7"/>
      <c r="AA339" s="314"/>
      <c r="AB339" s="213" t="s">
        <v>43</v>
      </c>
      <c r="AC339" s="213" t="s">
        <v>6180</v>
      </c>
    </row>
    <row r="340" spans="1:29" ht="38.25" x14ac:dyDescent="0.25">
      <c r="A340" s="297">
        <v>337</v>
      </c>
      <c r="B340" s="312" t="s">
        <v>1157</v>
      </c>
      <c r="C340" s="313" t="s">
        <v>1158</v>
      </c>
      <c r="D340" s="208"/>
      <c r="E340" s="207"/>
      <c r="F340" s="207"/>
      <c r="G340" s="207"/>
      <c r="H340" s="207"/>
      <c r="I340" s="207">
        <v>66</v>
      </c>
      <c r="J340" s="207">
        <v>1</v>
      </c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7"/>
      <c r="AA340" s="314"/>
      <c r="AB340" s="213" t="s">
        <v>43</v>
      </c>
      <c r="AC340" s="213" t="s">
        <v>6180</v>
      </c>
    </row>
    <row r="341" spans="1:29" ht="38.25" x14ac:dyDescent="0.25">
      <c r="A341" s="297">
        <v>338</v>
      </c>
      <c r="B341" s="312" t="s">
        <v>1159</v>
      </c>
      <c r="C341" s="313" t="s">
        <v>1160</v>
      </c>
      <c r="D341" s="208"/>
      <c r="E341" s="207"/>
      <c r="F341" s="207"/>
      <c r="G341" s="207"/>
      <c r="H341" s="207"/>
      <c r="I341" s="207">
        <v>66</v>
      </c>
      <c r="J341" s="207">
        <v>1</v>
      </c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7"/>
      <c r="AA341" s="314"/>
      <c r="AB341" s="213" t="s">
        <v>43</v>
      </c>
      <c r="AC341" s="213" t="s">
        <v>6180</v>
      </c>
    </row>
    <row r="342" spans="1:29" ht="25.5" x14ac:dyDescent="0.25">
      <c r="A342" s="297">
        <v>339</v>
      </c>
      <c r="B342" s="312" t="s">
        <v>1161</v>
      </c>
      <c r="C342" s="313" t="s">
        <v>1162</v>
      </c>
      <c r="D342" s="208"/>
      <c r="E342" s="207"/>
      <c r="F342" s="207"/>
      <c r="G342" s="207"/>
      <c r="H342" s="207"/>
      <c r="I342" s="207">
        <v>66</v>
      </c>
      <c r="J342" s="207">
        <v>1</v>
      </c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  <c r="AA342" s="314"/>
      <c r="AB342" s="213" t="s">
        <v>43</v>
      </c>
      <c r="AC342" s="213" t="s">
        <v>6180</v>
      </c>
    </row>
    <row r="343" spans="1:29" ht="25.5" x14ac:dyDescent="0.25">
      <c r="A343" s="297">
        <v>340</v>
      </c>
      <c r="B343" s="312" t="s">
        <v>1163</v>
      </c>
      <c r="C343" s="313" t="s">
        <v>1164</v>
      </c>
      <c r="D343" s="208"/>
      <c r="E343" s="207"/>
      <c r="F343" s="207"/>
      <c r="G343" s="207"/>
      <c r="H343" s="207"/>
      <c r="I343" s="207">
        <v>66</v>
      </c>
      <c r="J343" s="207">
        <v>1</v>
      </c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  <c r="AA343" s="314"/>
      <c r="AB343" s="213" t="s">
        <v>43</v>
      </c>
      <c r="AC343" s="213" t="s">
        <v>6180</v>
      </c>
    </row>
    <row r="344" spans="1:29" ht="38.25" x14ac:dyDescent="0.25">
      <c r="A344" s="297">
        <v>341</v>
      </c>
      <c r="B344" s="312" t="s">
        <v>1165</v>
      </c>
      <c r="C344" s="313" t="s">
        <v>1166</v>
      </c>
      <c r="D344" s="208"/>
      <c r="E344" s="207"/>
      <c r="F344" s="207"/>
      <c r="G344" s="207"/>
      <c r="H344" s="207"/>
      <c r="I344" s="207">
        <v>66</v>
      </c>
      <c r="J344" s="207">
        <v>1</v>
      </c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314"/>
      <c r="AB344" s="213" t="s">
        <v>43</v>
      </c>
      <c r="AC344" s="213" t="s">
        <v>6180</v>
      </c>
    </row>
    <row r="345" spans="1:29" ht="25.5" x14ac:dyDescent="0.25">
      <c r="A345" s="297">
        <v>342</v>
      </c>
      <c r="B345" s="312" t="s">
        <v>1167</v>
      </c>
      <c r="C345" s="313" t="s">
        <v>1168</v>
      </c>
      <c r="D345" s="208"/>
      <c r="E345" s="207"/>
      <c r="F345" s="207"/>
      <c r="G345" s="207"/>
      <c r="H345" s="207"/>
      <c r="I345" s="207">
        <v>66</v>
      </c>
      <c r="J345" s="207">
        <v>1</v>
      </c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  <c r="AA345" s="314"/>
      <c r="AB345" s="213" t="s">
        <v>43</v>
      </c>
      <c r="AC345" s="213" t="s">
        <v>6180</v>
      </c>
    </row>
    <row r="346" spans="1:29" ht="25.5" x14ac:dyDescent="0.25">
      <c r="A346" s="297">
        <v>343</v>
      </c>
      <c r="B346" s="312" t="s">
        <v>1169</v>
      </c>
      <c r="C346" s="313" t="s">
        <v>1170</v>
      </c>
      <c r="D346" s="208"/>
      <c r="E346" s="207"/>
      <c r="F346" s="207"/>
      <c r="G346" s="207"/>
      <c r="H346" s="207"/>
      <c r="I346" s="207">
        <v>66</v>
      </c>
      <c r="J346" s="207">
        <v>1</v>
      </c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  <c r="Z346" s="207"/>
      <c r="AA346" s="314"/>
      <c r="AB346" s="213" t="s">
        <v>43</v>
      </c>
      <c r="AC346" s="213" t="s">
        <v>6180</v>
      </c>
    </row>
    <row r="347" spans="1:29" ht="15" customHeight="1" x14ac:dyDescent="0.25">
      <c r="A347" s="180"/>
      <c r="B347" s="180"/>
      <c r="C347" s="180"/>
      <c r="D347" s="180"/>
      <c r="E347" s="180"/>
      <c r="F347" s="204">
        <f t="shared" ref="F347:H347" si="6">SUBTOTAL(9,F4:F346)</f>
        <v>0</v>
      </c>
      <c r="G347" s="204">
        <f t="shared" si="6"/>
        <v>0</v>
      </c>
      <c r="H347" s="204">
        <f t="shared" si="6"/>
        <v>0</v>
      </c>
      <c r="I347" s="204"/>
      <c r="J347" s="204">
        <f>SUBTOTAL(9,J4:J346)</f>
        <v>72</v>
      </c>
      <c r="K347" s="204">
        <f t="shared" ref="K347:T347" si="7">SUBTOTAL(9,K4:K346)</f>
        <v>173</v>
      </c>
      <c r="L347" s="204">
        <f t="shared" si="7"/>
        <v>0</v>
      </c>
      <c r="M347" s="204">
        <f t="shared" si="7"/>
        <v>149620</v>
      </c>
      <c r="N347" s="204">
        <f t="shared" si="7"/>
        <v>0</v>
      </c>
      <c r="O347" s="204">
        <f t="shared" si="7"/>
        <v>0</v>
      </c>
      <c r="P347" s="204">
        <f t="shared" si="7"/>
        <v>3</v>
      </c>
      <c r="Q347" s="204">
        <f t="shared" si="7"/>
        <v>5</v>
      </c>
      <c r="R347" s="204">
        <f t="shared" si="7"/>
        <v>0</v>
      </c>
      <c r="S347" s="204">
        <f t="shared" si="7"/>
        <v>5</v>
      </c>
      <c r="T347" s="204">
        <f t="shared" si="7"/>
        <v>11</v>
      </c>
      <c r="U347" s="204">
        <f>SUBTOTAL(9,U4:U346)</f>
        <v>0</v>
      </c>
      <c r="V347" s="204">
        <f t="shared" ref="V347" si="8">SUBTOTAL(9,V4:V346)</f>
        <v>49</v>
      </c>
      <c r="W347" s="204">
        <f t="shared" ref="W347" si="9">SUBTOTAL(9,W4:W346)</f>
        <v>0</v>
      </c>
      <c r="X347" s="204">
        <f t="shared" ref="X347" si="10">SUBTOTAL(9,X4:X346)</f>
        <v>0</v>
      </c>
      <c r="Y347" s="204">
        <f t="shared" ref="Y347" si="11">SUBTOTAL(9,Y4:Y346)</f>
        <v>234</v>
      </c>
      <c r="Z347" s="204"/>
      <c r="AA347" s="204">
        <f t="shared" ref="AA347" si="12">SUBTOTAL(9,AA4:AA346)</f>
        <v>73017.5</v>
      </c>
      <c r="AB347" s="236"/>
      <c r="AC347" s="180"/>
    </row>
  </sheetData>
  <autoFilter ref="A3:AD196"/>
  <mergeCells count="14">
    <mergeCell ref="T2:T3"/>
    <mergeCell ref="U2:U3"/>
    <mergeCell ref="V2:W2"/>
    <mergeCell ref="X2:AA2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</mergeCells>
  <pageMargins left="0.7" right="0.7" top="0.75" bottom="0.75" header="0.3" footer="0.3"/>
  <pageSetup paperSize="8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1"/>
  <sheetViews>
    <sheetView workbookViewId="0">
      <pane ySplit="3" topLeftCell="A1018" activePane="bottomLeft" state="frozen"/>
      <selection pane="bottomLeft" activeCell="D814" sqref="D814"/>
    </sheetView>
  </sheetViews>
  <sheetFormatPr defaultColWidth="15.140625" defaultRowHeight="15" customHeight="1" x14ac:dyDescent="0.25"/>
  <cols>
    <col min="1" max="1" width="5.85546875" style="1" customWidth="1"/>
    <col min="2" max="2" width="9.140625" style="1" customWidth="1"/>
    <col min="3" max="3" width="25.28515625" style="1" customWidth="1"/>
    <col min="4" max="4" width="9" style="1" customWidth="1"/>
    <col min="5" max="5" width="8.28515625" style="1" customWidth="1"/>
    <col min="6" max="6" width="4.85546875" style="1" customWidth="1"/>
    <col min="7" max="7" width="8.7109375" style="1" customWidth="1"/>
    <col min="8" max="8" width="8" style="1" customWidth="1"/>
    <col min="9" max="9" width="4.85546875" style="1" customWidth="1"/>
    <col min="10" max="11" width="4.28515625" style="1" customWidth="1"/>
    <col min="12" max="12" width="8.7109375" style="1" customWidth="1"/>
    <col min="13" max="13" width="7.42578125" style="1" customWidth="1"/>
    <col min="14" max="14" width="4.28515625" style="1" customWidth="1"/>
    <col min="15" max="15" width="4" style="1" customWidth="1"/>
    <col min="16" max="17" width="3.42578125" style="1" customWidth="1"/>
    <col min="18" max="18" width="3.7109375" style="1" customWidth="1"/>
    <col min="19" max="19" width="3.28515625" style="1" customWidth="1"/>
    <col min="20" max="20" width="3.42578125" style="1" customWidth="1"/>
    <col min="21" max="21" width="5.140625" style="1" customWidth="1"/>
    <col min="22" max="22" width="4.85546875" style="1" customWidth="1"/>
    <col min="23" max="23" width="5.5703125" style="1" customWidth="1"/>
    <col min="24" max="24" width="6.7109375" style="1" customWidth="1"/>
    <col min="25" max="25" width="7.5703125" style="1" customWidth="1"/>
    <col min="26" max="26" width="8.5703125" style="1" customWidth="1"/>
    <col min="27" max="27" width="7.28515625" style="1" customWidth="1"/>
    <col min="28" max="28" width="10.140625" style="1" customWidth="1"/>
    <col min="29" max="29" width="8.7109375" style="1" customWidth="1"/>
    <col min="30" max="16384" width="15.140625" style="1"/>
  </cols>
  <sheetData>
    <row r="1" spans="1:29" ht="24.75" customHeight="1" x14ac:dyDescent="0.25">
      <c r="A1" s="443" t="s">
        <v>3465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</row>
    <row r="2" spans="1:29" s="2" customFormat="1" ht="52.5" x14ac:dyDescent="0.25">
      <c r="A2" s="429" t="s">
        <v>777</v>
      </c>
      <c r="B2" s="429" t="s">
        <v>776</v>
      </c>
      <c r="C2" s="429" t="s">
        <v>775</v>
      </c>
      <c r="D2" s="429" t="s">
        <v>774</v>
      </c>
      <c r="E2" s="429"/>
      <c r="F2" s="429"/>
      <c r="G2" s="429"/>
      <c r="H2" s="429"/>
      <c r="I2" s="429" t="s">
        <v>773</v>
      </c>
      <c r="J2" s="429"/>
      <c r="K2" s="429" t="s">
        <v>758</v>
      </c>
      <c r="L2" s="427"/>
      <c r="M2" s="427"/>
      <c r="N2" s="429" t="s">
        <v>772</v>
      </c>
      <c r="O2" s="427"/>
      <c r="P2" s="429" t="s">
        <v>771</v>
      </c>
      <c r="Q2" s="427"/>
      <c r="R2" s="430" t="s">
        <v>770</v>
      </c>
      <c r="S2" s="427"/>
      <c r="T2" s="430" t="s">
        <v>769</v>
      </c>
      <c r="U2" s="430" t="s">
        <v>768</v>
      </c>
      <c r="V2" s="430" t="s">
        <v>767</v>
      </c>
      <c r="W2" s="427"/>
      <c r="X2" s="442" t="s">
        <v>766</v>
      </c>
      <c r="Y2" s="427"/>
      <c r="Z2" s="427"/>
      <c r="AA2" s="427"/>
      <c r="AB2" s="179" t="s">
        <v>765</v>
      </c>
      <c r="AC2" s="178" t="s">
        <v>764</v>
      </c>
    </row>
    <row r="3" spans="1:29" s="2" customFormat="1" ht="75.75" customHeight="1" x14ac:dyDescent="0.25">
      <c r="A3" s="429"/>
      <c r="B3" s="429"/>
      <c r="C3" s="429"/>
      <c r="D3" s="177" t="s">
        <v>762</v>
      </c>
      <c r="E3" s="175" t="s">
        <v>761</v>
      </c>
      <c r="F3" s="175" t="s">
        <v>750</v>
      </c>
      <c r="G3" s="175" t="s">
        <v>749</v>
      </c>
      <c r="H3" s="175" t="s">
        <v>748</v>
      </c>
      <c r="I3" s="175" t="s">
        <v>760</v>
      </c>
      <c r="J3" s="177" t="s">
        <v>759</v>
      </c>
      <c r="K3" s="175" t="s">
        <v>758</v>
      </c>
      <c r="L3" s="175" t="s">
        <v>749</v>
      </c>
      <c r="M3" s="175" t="s">
        <v>748</v>
      </c>
      <c r="N3" s="175" t="s">
        <v>757</v>
      </c>
      <c r="O3" s="175" t="s">
        <v>756</v>
      </c>
      <c r="P3" s="175" t="s">
        <v>757</v>
      </c>
      <c r="Q3" s="175" t="s">
        <v>756</v>
      </c>
      <c r="R3" s="175" t="s">
        <v>755</v>
      </c>
      <c r="S3" s="175" t="s">
        <v>754</v>
      </c>
      <c r="T3" s="430"/>
      <c r="U3" s="430"/>
      <c r="V3" s="176" t="s">
        <v>753</v>
      </c>
      <c r="W3" s="176" t="s">
        <v>752</v>
      </c>
      <c r="X3" s="175" t="s">
        <v>751</v>
      </c>
      <c r="Y3" s="175" t="s">
        <v>750</v>
      </c>
      <c r="Z3" s="175" t="s">
        <v>749</v>
      </c>
      <c r="AA3" s="175" t="s">
        <v>748</v>
      </c>
      <c r="AB3" s="175" t="s">
        <v>747</v>
      </c>
      <c r="AC3" s="175" t="s">
        <v>746</v>
      </c>
    </row>
    <row r="4" spans="1:29" ht="48" x14ac:dyDescent="0.25">
      <c r="A4" s="215">
        <v>1</v>
      </c>
      <c r="B4" s="226" t="s">
        <v>1506</v>
      </c>
      <c r="C4" s="216" t="s">
        <v>1507</v>
      </c>
      <c r="D4" s="215"/>
      <c r="E4" s="215"/>
      <c r="F4" s="215"/>
      <c r="G4" s="215"/>
      <c r="H4" s="215"/>
      <c r="I4" s="215"/>
      <c r="J4" s="215"/>
      <c r="K4" s="227">
        <v>1</v>
      </c>
      <c r="L4" s="215">
        <v>100</v>
      </c>
      <c r="M4" s="215">
        <f>K4*L4</f>
        <v>100</v>
      </c>
      <c r="N4" s="215"/>
      <c r="O4" s="215"/>
      <c r="P4" s="227"/>
      <c r="Q4" s="219"/>
      <c r="R4" s="215"/>
      <c r="S4" s="215"/>
      <c r="T4" s="226"/>
      <c r="U4" s="226"/>
      <c r="V4" s="226">
        <v>1</v>
      </c>
      <c r="W4" s="226"/>
      <c r="X4" s="215" t="s">
        <v>60</v>
      </c>
      <c r="Y4" s="215">
        <v>1</v>
      </c>
      <c r="Z4" s="215">
        <v>25</v>
      </c>
      <c r="AA4" s="218">
        <f t="shared" ref="AA4:AA32" si="0">Y4*Z4</f>
        <v>25</v>
      </c>
      <c r="AB4" s="226" t="s">
        <v>20</v>
      </c>
      <c r="AC4" s="215" t="s">
        <v>782</v>
      </c>
    </row>
    <row r="5" spans="1:29" ht="36" x14ac:dyDescent="0.25">
      <c r="A5" s="215">
        <v>2</v>
      </c>
      <c r="B5" s="226" t="s">
        <v>1508</v>
      </c>
      <c r="C5" s="216" t="s">
        <v>1509</v>
      </c>
      <c r="D5" s="215"/>
      <c r="E5" s="215"/>
      <c r="F5" s="215"/>
      <c r="G5" s="215"/>
      <c r="H5" s="215"/>
      <c r="I5" s="215"/>
      <c r="J5" s="215"/>
      <c r="K5" s="227">
        <v>1</v>
      </c>
      <c r="L5" s="215">
        <v>160</v>
      </c>
      <c r="M5" s="215">
        <f t="shared" ref="M5" si="1">K5*L5</f>
        <v>160</v>
      </c>
      <c r="N5" s="215"/>
      <c r="O5" s="215"/>
      <c r="P5" s="227"/>
      <c r="Q5" s="219"/>
      <c r="R5" s="215"/>
      <c r="S5" s="215"/>
      <c r="T5" s="226"/>
      <c r="U5" s="226"/>
      <c r="V5" s="226">
        <v>1</v>
      </c>
      <c r="W5" s="226"/>
      <c r="X5" s="215" t="s">
        <v>60</v>
      </c>
      <c r="Y5" s="215">
        <v>1</v>
      </c>
      <c r="Z5" s="215">
        <v>62.5</v>
      </c>
      <c r="AA5" s="218">
        <f t="shared" si="0"/>
        <v>62.5</v>
      </c>
      <c r="AB5" s="226" t="s">
        <v>20</v>
      </c>
      <c r="AC5" s="215" t="s">
        <v>782</v>
      </c>
    </row>
    <row r="6" spans="1:29" ht="72" x14ac:dyDescent="0.25">
      <c r="A6" s="215">
        <v>3</v>
      </c>
      <c r="B6" s="226" t="s">
        <v>1510</v>
      </c>
      <c r="C6" s="216" t="s">
        <v>1511</v>
      </c>
      <c r="D6" s="215"/>
      <c r="E6" s="215"/>
      <c r="F6" s="215"/>
      <c r="G6" s="215"/>
      <c r="H6" s="215"/>
      <c r="I6" s="215"/>
      <c r="J6" s="215"/>
      <c r="K6" s="227">
        <v>1</v>
      </c>
      <c r="L6" s="215">
        <v>315</v>
      </c>
      <c r="M6" s="215">
        <v>315</v>
      </c>
      <c r="N6" s="215"/>
      <c r="O6" s="215"/>
      <c r="P6" s="227"/>
      <c r="Q6" s="219"/>
      <c r="R6" s="215"/>
      <c r="S6" s="215"/>
      <c r="T6" s="226"/>
      <c r="U6" s="226"/>
      <c r="V6" s="226"/>
      <c r="W6" s="226"/>
      <c r="X6" s="215" t="s">
        <v>60</v>
      </c>
      <c r="Y6" s="215">
        <v>1</v>
      </c>
      <c r="Z6" s="215">
        <v>225</v>
      </c>
      <c r="AA6" s="218">
        <f t="shared" si="0"/>
        <v>225</v>
      </c>
      <c r="AB6" s="226" t="s">
        <v>20</v>
      </c>
      <c r="AC6" s="215" t="s">
        <v>782</v>
      </c>
    </row>
    <row r="7" spans="1:29" ht="24" x14ac:dyDescent="0.25">
      <c r="A7" s="215">
        <v>4</v>
      </c>
      <c r="B7" s="226" t="s">
        <v>1512</v>
      </c>
      <c r="C7" s="216" t="s">
        <v>1513</v>
      </c>
      <c r="D7" s="215"/>
      <c r="E7" s="215"/>
      <c r="F7" s="215"/>
      <c r="G7" s="215"/>
      <c r="H7" s="215"/>
      <c r="I7" s="215"/>
      <c r="J7" s="215"/>
      <c r="K7" s="227">
        <v>1</v>
      </c>
      <c r="L7" s="215">
        <v>250</v>
      </c>
      <c r="M7" s="215">
        <v>250</v>
      </c>
      <c r="N7" s="215"/>
      <c r="O7" s="215"/>
      <c r="P7" s="227"/>
      <c r="Q7" s="219"/>
      <c r="R7" s="215"/>
      <c r="S7" s="215"/>
      <c r="T7" s="226"/>
      <c r="U7" s="226"/>
      <c r="V7" s="226"/>
      <c r="W7" s="226"/>
      <c r="X7" s="215" t="s">
        <v>60</v>
      </c>
      <c r="Y7" s="215">
        <v>1</v>
      </c>
      <c r="Z7" s="215">
        <v>62.5</v>
      </c>
      <c r="AA7" s="218">
        <f t="shared" si="0"/>
        <v>62.5</v>
      </c>
      <c r="AB7" s="226" t="s">
        <v>20</v>
      </c>
      <c r="AC7" s="215" t="s">
        <v>782</v>
      </c>
    </row>
    <row r="8" spans="1:29" ht="36" x14ac:dyDescent="0.25">
      <c r="A8" s="215">
        <v>5</v>
      </c>
      <c r="B8" s="226" t="s">
        <v>1514</v>
      </c>
      <c r="C8" s="216" t="s">
        <v>1515</v>
      </c>
      <c r="D8" s="215"/>
      <c r="E8" s="215"/>
      <c r="F8" s="215"/>
      <c r="G8" s="215"/>
      <c r="H8" s="215"/>
      <c r="I8" s="215"/>
      <c r="J8" s="215"/>
      <c r="K8" s="215">
        <v>1</v>
      </c>
      <c r="L8" s="215">
        <v>160</v>
      </c>
      <c r="M8" s="215">
        <f t="shared" ref="M8:M9" si="2">K8*L8</f>
        <v>160</v>
      </c>
      <c r="N8" s="215"/>
      <c r="O8" s="215"/>
      <c r="P8" s="215"/>
      <c r="Q8" s="219"/>
      <c r="R8" s="215"/>
      <c r="S8" s="215"/>
      <c r="T8" s="226"/>
      <c r="U8" s="226"/>
      <c r="V8" s="226"/>
      <c r="W8" s="226"/>
      <c r="X8" s="226"/>
      <c r="Y8" s="215"/>
      <c r="Z8" s="215"/>
      <c r="AA8" s="218"/>
      <c r="AB8" s="226" t="s">
        <v>20</v>
      </c>
      <c r="AC8" s="215" t="s">
        <v>782</v>
      </c>
    </row>
    <row r="9" spans="1:29" ht="48" x14ac:dyDescent="0.25">
      <c r="A9" s="215">
        <v>6</v>
      </c>
      <c r="B9" s="226" t="s">
        <v>1516</v>
      </c>
      <c r="C9" s="216" t="s">
        <v>1517</v>
      </c>
      <c r="D9" s="215"/>
      <c r="E9" s="215"/>
      <c r="F9" s="215"/>
      <c r="G9" s="215"/>
      <c r="H9" s="215"/>
      <c r="I9" s="215"/>
      <c r="J9" s="215"/>
      <c r="K9" s="215">
        <v>1</v>
      </c>
      <c r="L9" s="215">
        <v>100</v>
      </c>
      <c r="M9" s="215">
        <f t="shared" si="2"/>
        <v>100</v>
      </c>
      <c r="N9" s="215"/>
      <c r="O9" s="215"/>
      <c r="P9" s="215"/>
      <c r="Q9" s="219"/>
      <c r="R9" s="215"/>
      <c r="S9" s="215"/>
      <c r="T9" s="226"/>
      <c r="U9" s="226"/>
      <c r="V9" s="226"/>
      <c r="W9" s="226"/>
      <c r="X9" s="215" t="s">
        <v>60</v>
      </c>
      <c r="Y9" s="215">
        <v>1</v>
      </c>
      <c r="Z9" s="215">
        <v>125</v>
      </c>
      <c r="AA9" s="218">
        <f t="shared" si="0"/>
        <v>125</v>
      </c>
      <c r="AB9" s="226" t="s">
        <v>20</v>
      </c>
      <c r="AC9" s="215" t="s">
        <v>782</v>
      </c>
    </row>
    <row r="10" spans="1:29" x14ac:dyDescent="0.25">
      <c r="A10" s="215">
        <v>7</v>
      </c>
      <c r="B10" s="226"/>
      <c r="C10" s="216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9"/>
      <c r="R10" s="215"/>
      <c r="S10" s="215"/>
      <c r="T10" s="226"/>
      <c r="U10" s="226"/>
      <c r="V10" s="226"/>
      <c r="W10" s="226"/>
      <c r="X10" s="215" t="s">
        <v>60</v>
      </c>
      <c r="Y10" s="215">
        <v>1</v>
      </c>
      <c r="Z10" s="215">
        <v>62.5</v>
      </c>
      <c r="AA10" s="218">
        <f t="shared" si="0"/>
        <v>62.5</v>
      </c>
      <c r="AB10" s="226" t="s">
        <v>20</v>
      </c>
      <c r="AC10" s="215" t="s">
        <v>782</v>
      </c>
    </row>
    <row r="11" spans="1:29" ht="72" x14ac:dyDescent="0.25">
      <c r="A11" s="215">
        <v>8</v>
      </c>
      <c r="B11" s="226" t="s">
        <v>1518</v>
      </c>
      <c r="C11" s="216" t="s">
        <v>1519</v>
      </c>
      <c r="D11" s="215"/>
      <c r="E11" s="215"/>
      <c r="F11" s="215"/>
      <c r="G11" s="215"/>
      <c r="H11" s="215"/>
      <c r="I11" s="215"/>
      <c r="J11" s="215"/>
      <c r="K11" s="227">
        <v>1</v>
      </c>
      <c r="L11" s="215">
        <v>250</v>
      </c>
      <c r="M11" s="215">
        <v>250</v>
      </c>
      <c r="N11" s="215"/>
      <c r="O11" s="215"/>
      <c r="P11" s="227"/>
      <c r="Q11" s="219"/>
      <c r="R11" s="215"/>
      <c r="S11" s="215"/>
      <c r="T11" s="226"/>
      <c r="U11" s="226"/>
      <c r="V11" s="226"/>
      <c r="W11" s="226"/>
      <c r="X11" s="215" t="s">
        <v>60</v>
      </c>
      <c r="Y11" s="215">
        <v>1</v>
      </c>
      <c r="Z11" s="215">
        <v>100</v>
      </c>
      <c r="AA11" s="218">
        <f t="shared" si="0"/>
        <v>100</v>
      </c>
      <c r="AB11" s="226" t="s">
        <v>20</v>
      </c>
      <c r="AC11" s="215" t="s">
        <v>782</v>
      </c>
    </row>
    <row r="12" spans="1:29" x14ac:dyDescent="0.25">
      <c r="A12" s="215">
        <v>9</v>
      </c>
      <c r="B12" s="226"/>
      <c r="C12" s="216"/>
      <c r="D12" s="215"/>
      <c r="E12" s="215"/>
      <c r="F12" s="215"/>
      <c r="G12" s="215"/>
      <c r="H12" s="215"/>
      <c r="I12" s="215"/>
      <c r="J12" s="215"/>
      <c r="K12" s="227"/>
      <c r="L12" s="215"/>
      <c r="M12" s="215"/>
      <c r="N12" s="215"/>
      <c r="O12" s="215"/>
      <c r="P12" s="227"/>
      <c r="Q12" s="219"/>
      <c r="R12" s="215"/>
      <c r="S12" s="215"/>
      <c r="T12" s="226"/>
      <c r="U12" s="226"/>
      <c r="V12" s="226"/>
      <c r="W12" s="226"/>
      <c r="X12" s="215" t="s">
        <v>226</v>
      </c>
      <c r="Y12" s="215">
        <v>1</v>
      </c>
      <c r="Z12" s="215">
        <v>95</v>
      </c>
      <c r="AA12" s="218">
        <f t="shared" si="0"/>
        <v>95</v>
      </c>
      <c r="AB12" s="226" t="s">
        <v>20</v>
      </c>
      <c r="AC12" s="215" t="s">
        <v>782</v>
      </c>
    </row>
    <row r="13" spans="1:29" ht="72" x14ac:dyDescent="0.25">
      <c r="A13" s="215">
        <v>10</v>
      </c>
      <c r="B13" s="226" t="s">
        <v>1520</v>
      </c>
      <c r="C13" s="216" t="s">
        <v>1521</v>
      </c>
      <c r="D13" s="215"/>
      <c r="E13" s="215"/>
      <c r="F13" s="215"/>
      <c r="G13" s="215"/>
      <c r="H13" s="215"/>
      <c r="I13" s="215"/>
      <c r="J13" s="215"/>
      <c r="K13" s="227">
        <v>1</v>
      </c>
      <c r="L13" s="215">
        <v>315</v>
      </c>
      <c r="M13" s="215">
        <v>315</v>
      </c>
      <c r="N13" s="215"/>
      <c r="O13" s="215"/>
      <c r="P13" s="227"/>
      <c r="Q13" s="219"/>
      <c r="R13" s="215"/>
      <c r="S13" s="215"/>
      <c r="T13" s="226"/>
      <c r="U13" s="226"/>
      <c r="V13" s="226"/>
      <c r="W13" s="226"/>
      <c r="X13" s="215"/>
      <c r="Y13" s="215"/>
      <c r="Z13" s="215"/>
      <c r="AA13" s="218"/>
      <c r="AB13" s="226" t="s">
        <v>20</v>
      </c>
      <c r="AC13" s="215" t="s">
        <v>782</v>
      </c>
    </row>
    <row r="14" spans="1:29" ht="24" x14ac:dyDescent="0.25">
      <c r="A14" s="215">
        <v>11</v>
      </c>
      <c r="B14" s="226" t="s">
        <v>1522</v>
      </c>
      <c r="C14" s="216" t="s">
        <v>1523</v>
      </c>
      <c r="D14" s="215"/>
      <c r="E14" s="215"/>
      <c r="F14" s="215"/>
      <c r="G14" s="215"/>
      <c r="H14" s="215"/>
      <c r="I14" s="215"/>
      <c r="J14" s="215"/>
      <c r="K14" s="227">
        <v>1</v>
      </c>
      <c r="L14" s="215">
        <v>250</v>
      </c>
      <c r="M14" s="215">
        <f t="shared" ref="M14:M18" si="3">K14*L14</f>
        <v>250</v>
      </c>
      <c r="N14" s="215"/>
      <c r="O14" s="215"/>
      <c r="P14" s="227"/>
      <c r="Q14" s="219"/>
      <c r="R14" s="215"/>
      <c r="S14" s="215"/>
      <c r="T14" s="226"/>
      <c r="U14" s="226"/>
      <c r="V14" s="226">
        <v>1</v>
      </c>
      <c r="W14" s="226"/>
      <c r="X14" s="226"/>
      <c r="Y14" s="215"/>
      <c r="Z14" s="215"/>
      <c r="AA14" s="218"/>
      <c r="AB14" s="226" t="s">
        <v>20</v>
      </c>
      <c r="AC14" s="215" t="s">
        <v>782</v>
      </c>
    </row>
    <row r="15" spans="1:29" ht="48" x14ac:dyDescent="0.25">
      <c r="A15" s="215">
        <v>12</v>
      </c>
      <c r="B15" s="226" t="s">
        <v>1524</v>
      </c>
      <c r="C15" s="216" t="s">
        <v>1525</v>
      </c>
      <c r="D15" s="215"/>
      <c r="E15" s="215"/>
      <c r="F15" s="215"/>
      <c r="G15" s="215"/>
      <c r="H15" s="215"/>
      <c r="I15" s="215"/>
      <c r="J15" s="215"/>
      <c r="K15" s="227">
        <v>1</v>
      </c>
      <c r="L15" s="215">
        <v>250</v>
      </c>
      <c r="M15" s="215">
        <f t="shared" si="3"/>
        <v>250</v>
      </c>
      <c r="N15" s="215"/>
      <c r="O15" s="215"/>
      <c r="P15" s="227"/>
      <c r="Q15" s="219"/>
      <c r="R15" s="215"/>
      <c r="S15" s="215"/>
      <c r="T15" s="226"/>
      <c r="U15" s="226"/>
      <c r="V15" s="226"/>
      <c r="W15" s="226"/>
      <c r="X15" s="226"/>
      <c r="Y15" s="215"/>
      <c r="Z15" s="215"/>
      <c r="AA15" s="218"/>
      <c r="AB15" s="226" t="s">
        <v>20</v>
      </c>
      <c r="AC15" s="215" t="s">
        <v>782</v>
      </c>
    </row>
    <row r="16" spans="1:29" ht="48" x14ac:dyDescent="0.25">
      <c r="A16" s="215">
        <v>13</v>
      </c>
      <c r="B16" s="226" t="s">
        <v>1526</v>
      </c>
      <c r="C16" s="216" t="s">
        <v>1527</v>
      </c>
      <c r="D16" s="215"/>
      <c r="E16" s="215"/>
      <c r="F16" s="215"/>
      <c r="G16" s="215"/>
      <c r="H16" s="215"/>
      <c r="I16" s="215"/>
      <c r="J16" s="215"/>
      <c r="K16" s="227">
        <v>1</v>
      </c>
      <c r="L16" s="215">
        <v>300</v>
      </c>
      <c r="M16" s="215">
        <f t="shared" si="3"/>
        <v>300</v>
      </c>
      <c r="N16" s="215"/>
      <c r="O16" s="215"/>
      <c r="P16" s="227"/>
      <c r="Q16" s="219"/>
      <c r="R16" s="215"/>
      <c r="S16" s="215"/>
      <c r="T16" s="226"/>
      <c r="U16" s="226"/>
      <c r="V16" s="226"/>
      <c r="W16" s="226"/>
      <c r="X16" s="226"/>
      <c r="Y16" s="215"/>
      <c r="Z16" s="215"/>
      <c r="AA16" s="218"/>
      <c r="AB16" s="226" t="s">
        <v>20</v>
      </c>
      <c r="AC16" s="215" t="s">
        <v>782</v>
      </c>
    </row>
    <row r="17" spans="1:29" ht="36" x14ac:dyDescent="0.25">
      <c r="A17" s="215">
        <v>14</v>
      </c>
      <c r="B17" s="226" t="s">
        <v>1528</v>
      </c>
      <c r="C17" s="216" t="s">
        <v>1529</v>
      </c>
      <c r="D17" s="215"/>
      <c r="E17" s="215"/>
      <c r="F17" s="215"/>
      <c r="G17" s="215"/>
      <c r="H17" s="215"/>
      <c r="I17" s="215"/>
      <c r="J17" s="215"/>
      <c r="K17" s="227">
        <v>1</v>
      </c>
      <c r="L17" s="215">
        <v>200</v>
      </c>
      <c r="M17" s="215">
        <f t="shared" si="3"/>
        <v>200</v>
      </c>
      <c r="N17" s="215"/>
      <c r="O17" s="215"/>
      <c r="P17" s="227"/>
      <c r="Q17" s="219"/>
      <c r="R17" s="215"/>
      <c r="S17" s="215"/>
      <c r="T17" s="226"/>
      <c r="U17" s="226"/>
      <c r="V17" s="226"/>
      <c r="W17" s="226"/>
      <c r="X17" s="215" t="s">
        <v>60</v>
      </c>
      <c r="Y17" s="215">
        <v>1</v>
      </c>
      <c r="Z17" s="215">
        <v>160</v>
      </c>
      <c r="AA17" s="218">
        <f t="shared" si="0"/>
        <v>160</v>
      </c>
      <c r="AB17" s="226" t="s">
        <v>20</v>
      </c>
      <c r="AC17" s="215" t="s">
        <v>782</v>
      </c>
    </row>
    <row r="18" spans="1:29" ht="48" x14ac:dyDescent="0.25">
      <c r="A18" s="215">
        <v>15</v>
      </c>
      <c r="B18" s="226" t="s">
        <v>1530</v>
      </c>
      <c r="C18" s="216" t="s">
        <v>1531</v>
      </c>
      <c r="D18" s="215"/>
      <c r="E18" s="215"/>
      <c r="F18" s="215"/>
      <c r="G18" s="215"/>
      <c r="H18" s="215"/>
      <c r="I18" s="215"/>
      <c r="J18" s="215"/>
      <c r="K18" s="227">
        <v>1</v>
      </c>
      <c r="L18" s="215">
        <v>100</v>
      </c>
      <c r="M18" s="215">
        <f t="shared" si="3"/>
        <v>100</v>
      </c>
      <c r="N18" s="215"/>
      <c r="O18" s="215"/>
      <c r="P18" s="227"/>
      <c r="Q18" s="219"/>
      <c r="R18" s="215"/>
      <c r="S18" s="215"/>
      <c r="T18" s="226"/>
      <c r="U18" s="226"/>
      <c r="V18" s="226"/>
      <c r="W18" s="226"/>
      <c r="X18" s="226"/>
      <c r="Y18" s="215"/>
      <c r="Z18" s="215"/>
      <c r="AA18" s="218"/>
      <c r="AB18" s="226" t="s">
        <v>20</v>
      </c>
      <c r="AC18" s="215" t="s">
        <v>782</v>
      </c>
    </row>
    <row r="19" spans="1:29" ht="48" x14ac:dyDescent="0.25">
      <c r="A19" s="215">
        <v>16</v>
      </c>
      <c r="B19" s="226" t="s">
        <v>1532</v>
      </c>
      <c r="C19" s="216" t="s">
        <v>1533</v>
      </c>
      <c r="D19" s="215"/>
      <c r="E19" s="215"/>
      <c r="F19" s="215"/>
      <c r="G19" s="215"/>
      <c r="H19" s="215"/>
      <c r="I19" s="215"/>
      <c r="J19" s="215"/>
      <c r="K19" s="227">
        <v>1</v>
      </c>
      <c r="L19" s="215">
        <v>250</v>
      </c>
      <c r="M19" s="215">
        <v>250</v>
      </c>
      <c r="N19" s="215"/>
      <c r="O19" s="215"/>
      <c r="P19" s="227"/>
      <c r="Q19" s="219"/>
      <c r="R19" s="215"/>
      <c r="S19" s="215"/>
      <c r="T19" s="226"/>
      <c r="U19" s="226"/>
      <c r="V19" s="226"/>
      <c r="W19" s="226"/>
      <c r="X19" s="226"/>
      <c r="Y19" s="215"/>
      <c r="Z19" s="215"/>
      <c r="AA19" s="218"/>
      <c r="AB19" s="226" t="s">
        <v>20</v>
      </c>
      <c r="AC19" s="215" t="s">
        <v>782</v>
      </c>
    </row>
    <row r="20" spans="1:29" ht="36" x14ac:dyDescent="0.25">
      <c r="A20" s="215">
        <v>17</v>
      </c>
      <c r="B20" s="226" t="s">
        <v>1534</v>
      </c>
      <c r="C20" s="216" t="s">
        <v>1535</v>
      </c>
      <c r="D20" s="215"/>
      <c r="E20" s="215"/>
      <c r="F20" s="215"/>
      <c r="G20" s="215"/>
      <c r="H20" s="215"/>
      <c r="I20" s="215"/>
      <c r="J20" s="215"/>
      <c r="K20" s="227">
        <v>1</v>
      </c>
      <c r="L20" s="215">
        <v>315</v>
      </c>
      <c r="M20" s="215">
        <f t="shared" ref="M20:M24" si="4">K20*L20</f>
        <v>315</v>
      </c>
      <c r="N20" s="215"/>
      <c r="O20" s="215"/>
      <c r="P20" s="227"/>
      <c r="Q20" s="219"/>
      <c r="R20" s="215"/>
      <c r="S20" s="215"/>
      <c r="T20" s="226"/>
      <c r="U20" s="226"/>
      <c r="V20" s="226"/>
      <c r="W20" s="226"/>
      <c r="X20" s="215" t="s">
        <v>60</v>
      </c>
      <c r="Y20" s="215">
        <v>1</v>
      </c>
      <c r="Z20" s="215">
        <v>160</v>
      </c>
      <c r="AA20" s="218">
        <f t="shared" si="0"/>
        <v>160</v>
      </c>
      <c r="AB20" s="226" t="s">
        <v>20</v>
      </c>
      <c r="AC20" s="215" t="s">
        <v>782</v>
      </c>
    </row>
    <row r="21" spans="1:29" ht="36" x14ac:dyDescent="0.25">
      <c r="A21" s="215">
        <v>18</v>
      </c>
      <c r="B21" s="226" t="s">
        <v>1536</v>
      </c>
      <c r="C21" s="216" t="s">
        <v>1537</v>
      </c>
      <c r="D21" s="215"/>
      <c r="E21" s="215"/>
      <c r="F21" s="215"/>
      <c r="G21" s="215"/>
      <c r="H21" s="215"/>
      <c r="I21" s="215"/>
      <c r="J21" s="215"/>
      <c r="K21" s="227">
        <v>1</v>
      </c>
      <c r="L21" s="215">
        <v>250</v>
      </c>
      <c r="M21" s="215">
        <f t="shared" si="4"/>
        <v>250</v>
      </c>
      <c r="N21" s="215"/>
      <c r="O21" s="215"/>
      <c r="P21" s="227"/>
      <c r="Q21" s="219"/>
      <c r="R21" s="215"/>
      <c r="S21" s="215"/>
      <c r="T21" s="226"/>
      <c r="U21" s="226"/>
      <c r="V21" s="226"/>
      <c r="W21" s="226"/>
      <c r="X21" s="226"/>
      <c r="Y21" s="215"/>
      <c r="Z21" s="215"/>
      <c r="AA21" s="218"/>
      <c r="AB21" s="226" t="s">
        <v>20</v>
      </c>
      <c r="AC21" s="215" t="s">
        <v>782</v>
      </c>
    </row>
    <row r="22" spans="1:29" ht="36" x14ac:dyDescent="0.25">
      <c r="A22" s="215">
        <v>19</v>
      </c>
      <c r="B22" s="226" t="s">
        <v>1538</v>
      </c>
      <c r="C22" s="216" t="s">
        <v>1539</v>
      </c>
      <c r="D22" s="215"/>
      <c r="E22" s="215"/>
      <c r="F22" s="215"/>
      <c r="G22" s="215"/>
      <c r="H22" s="215"/>
      <c r="I22" s="215"/>
      <c r="J22" s="215"/>
      <c r="K22" s="227">
        <v>1</v>
      </c>
      <c r="L22" s="215">
        <v>250</v>
      </c>
      <c r="M22" s="215">
        <f t="shared" si="4"/>
        <v>250</v>
      </c>
      <c r="N22" s="215"/>
      <c r="O22" s="215"/>
      <c r="P22" s="227"/>
      <c r="Q22" s="219"/>
      <c r="R22" s="215"/>
      <c r="S22" s="215"/>
      <c r="T22" s="226"/>
      <c r="U22" s="226"/>
      <c r="V22" s="226"/>
      <c r="W22" s="226"/>
      <c r="X22" s="215" t="s">
        <v>60</v>
      </c>
      <c r="Y22" s="215">
        <v>1</v>
      </c>
      <c r="Z22" s="215">
        <v>82.5</v>
      </c>
      <c r="AA22" s="218">
        <f t="shared" si="0"/>
        <v>82.5</v>
      </c>
      <c r="AB22" s="226" t="s">
        <v>20</v>
      </c>
      <c r="AC22" s="215" t="s">
        <v>782</v>
      </c>
    </row>
    <row r="23" spans="1:29" ht="48" x14ac:dyDescent="0.25">
      <c r="A23" s="215">
        <v>20</v>
      </c>
      <c r="B23" s="226" t="s">
        <v>1540</v>
      </c>
      <c r="C23" s="216" t="s">
        <v>1541</v>
      </c>
      <c r="D23" s="215"/>
      <c r="E23" s="215"/>
      <c r="F23" s="215"/>
      <c r="G23" s="215"/>
      <c r="H23" s="215"/>
      <c r="I23" s="215"/>
      <c r="J23" s="215"/>
      <c r="K23" s="227">
        <v>1</v>
      </c>
      <c r="L23" s="215">
        <v>250</v>
      </c>
      <c r="M23" s="215">
        <f t="shared" si="4"/>
        <v>250</v>
      </c>
      <c r="N23" s="215"/>
      <c r="O23" s="215"/>
      <c r="P23" s="227"/>
      <c r="Q23" s="219"/>
      <c r="R23" s="215"/>
      <c r="S23" s="215"/>
      <c r="T23" s="226"/>
      <c r="U23" s="226"/>
      <c r="V23" s="226"/>
      <c r="W23" s="226"/>
      <c r="X23" s="215" t="s">
        <v>60</v>
      </c>
      <c r="Y23" s="215">
        <v>1</v>
      </c>
      <c r="Z23" s="215">
        <v>63</v>
      </c>
      <c r="AA23" s="218">
        <f t="shared" si="0"/>
        <v>63</v>
      </c>
      <c r="AB23" s="226" t="s">
        <v>20</v>
      </c>
      <c r="AC23" s="215" t="s">
        <v>782</v>
      </c>
    </row>
    <row r="24" spans="1:29" ht="36" x14ac:dyDescent="0.25">
      <c r="A24" s="215">
        <v>21</v>
      </c>
      <c r="B24" s="226" t="s">
        <v>1542</v>
      </c>
      <c r="C24" s="216" t="s">
        <v>1543</v>
      </c>
      <c r="D24" s="215"/>
      <c r="E24" s="215"/>
      <c r="F24" s="215"/>
      <c r="G24" s="215"/>
      <c r="H24" s="215"/>
      <c r="I24" s="215"/>
      <c r="J24" s="215"/>
      <c r="K24" s="227">
        <v>1</v>
      </c>
      <c r="L24" s="215">
        <v>250</v>
      </c>
      <c r="M24" s="215">
        <f t="shared" si="4"/>
        <v>250</v>
      </c>
      <c r="N24" s="215"/>
      <c r="O24" s="215"/>
      <c r="P24" s="227"/>
      <c r="Q24" s="219"/>
      <c r="R24" s="215"/>
      <c r="S24" s="215"/>
      <c r="T24" s="226"/>
      <c r="U24" s="226"/>
      <c r="V24" s="226">
        <v>1</v>
      </c>
      <c r="W24" s="226"/>
      <c r="X24" s="226"/>
      <c r="Y24" s="215"/>
      <c r="Z24" s="215"/>
      <c r="AA24" s="218"/>
      <c r="AB24" s="226" t="s">
        <v>20</v>
      </c>
      <c r="AC24" s="215" t="s">
        <v>782</v>
      </c>
    </row>
    <row r="25" spans="1:29" ht="48" x14ac:dyDescent="0.25">
      <c r="A25" s="215">
        <v>22</v>
      </c>
      <c r="B25" s="226" t="s">
        <v>1544</v>
      </c>
      <c r="C25" s="216" t="s">
        <v>1545</v>
      </c>
      <c r="D25" s="215"/>
      <c r="E25" s="215"/>
      <c r="F25" s="215"/>
      <c r="G25" s="215"/>
      <c r="H25" s="215"/>
      <c r="I25" s="215"/>
      <c r="J25" s="215"/>
      <c r="K25" s="227">
        <v>1</v>
      </c>
      <c r="L25" s="215">
        <v>250</v>
      </c>
      <c r="M25" s="215">
        <v>250</v>
      </c>
      <c r="N25" s="215"/>
      <c r="O25" s="215"/>
      <c r="P25" s="227"/>
      <c r="Q25" s="219"/>
      <c r="R25" s="215"/>
      <c r="S25" s="215"/>
      <c r="T25" s="226"/>
      <c r="U25" s="226"/>
      <c r="V25" s="226"/>
      <c r="W25" s="226"/>
      <c r="X25" s="215"/>
      <c r="Y25" s="215"/>
      <c r="Z25" s="215"/>
      <c r="AA25" s="218"/>
      <c r="AB25" s="226" t="s">
        <v>20</v>
      </c>
      <c r="AC25" s="215" t="s">
        <v>782</v>
      </c>
    </row>
    <row r="26" spans="1:29" ht="48" x14ac:dyDescent="0.25">
      <c r="A26" s="215">
        <v>23</v>
      </c>
      <c r="B26" s="226" t="s">
        <v>1546</v>
      </c>
      <c r="C26" s="216" t="s">
        <v>1547</v>
      </c>
      <c r="D26" s="215"/>
      <c r="E26" s="215"/>
      <c r="F26" s="215"/>
      <c r="G26" s="215"/>
      <c r="H26" s="215"/>
      <c r="I26" s="215"/>
      <c r="J26" s="215"/>
      <c r="K26" s="227">
        <v>1</v>
      </c>
      <c r="L26" s="215">
        <v>150</v>
      </c>
      <c r="M26" s="215">
        <f t="shared" ref="M26:M30" si="5">K26*L26</f>
        <v>150</v>
      </c>
      <c r="N26" s="215"/>
      <c r="O26" s="215"/>
      <c r="P26" s="227"/>
      <c r="Q26" s="219"/>
      <c r="R26" s="215"/>
      <c r="S26" s="215"/>
      <c r="T26" s="226"/>
      <c r="U26" s="226"/>
      <c r="V26" s="226"/>
      <c r="W26" s="226"/>
      <c r="X26" s="215" t="s">
        <v>60</v>
      </c>
      <c r="Y26" s="215">
        <v>1</v>
      </c>
      <c r="Z26" s="215">
        <v>180</v>
      </c>
      <c r="AA26" s="218">
        <f t="shared" si="0"/>
        <v>180</v>
      </c>
      <c r="AB26" s="226" t="s">
        <v>20</v>
      </c>
      <c r="AC26" s="215" t="s">
        <v>782</v>
      </c>
    </row>
    <row r="27" spans="1:29" ht="48" x14ac:dyDescent="0.25">
      <c r="A27" s="215">
        <v>24</v>
      </c>
      <c r="B27" s="226" t="s">
        <v>1548</v>
      </c>
      <c r="C27" s="216" t="s">
        <v>1549</v>
      </c>
      <c r="D27" s="215"/>
      <c r="E27" s="215"/>
      <c r="F27" s="215"/>
      <c r="G27" s="215"/>
      <c r="H27" s="215"/>
      <c r="I27" s="215"/>
      <c r="J27" s="215"/>
      <c r="K27" s="227">
        <v>1</v>
      </c>
      <c r="L27" s="215">
        <v>160</v>
      </c>
      <c r="M27" s="215">
        <f t="shared" si="5"/>
        <v>160</v>
      </c>
      <c r="N27" s="215"/>
      <c r="O27" s="215"/>
      <c r="P27" s="227"/>
      <c r="Q27" s="219"/>
      <c r="R27" s="215"/>
      <c r="S27" s="215"/>
      <c r="T27" s="226"/>
      <c r="U27" s="226"/>
      <c r="V27" s="226"/>
      <c r="W27" s="226"/>
      <c r="X27" s="226"/>
      <c r="Y27" s="215"/>
      <c r="Z27" s="215"/>
      <c r="AA27" s="218"/>
      <c r="AB27" s="226" t="s">
        <v>20</v>
      </c>
      <c r="AC27" s="215" t="s">
        <v>782</v>
      </c>
    </row>
    <row r="28" spans="1:29" ht="48" x14ac:dyDescent="0.25">
      <c r="A28" s="215">
        <v>25</v>
      </c>
      <c r="B28" s="226" t="s">
        <v>1550</v>
      </c>
      <c r="C28" s="216" t="s">
        <v>1551</v>
      </c>
      <c r="D28" s="215"/>
      <c r="E28" s="215"/>
      <c r="F28" s="215"/>
      <c r="G28" s="215"/>
      <c r="H28" s="215"/>
      <c r="I28" s="215"/>
      <c r="J28" s="215"/>
      <c r="K28" s="227">
        <v>1</v>
      </c>
      <c r="L28" s="215">
        <v>100</v>
      </c>
      <c r="M28" s="215">
        <f t="shared" si="5"/>
        <v>100</v>
      </c>
      <c r="N28" s="215"/>
      <c r="O28" s="215"/>
      <c r="P28" s="227"/>
      <c r="Q28" s="219"/>
      <c r="R28" s="215"/>
      <c r="S28" s="215"/>
      <c r="T28" s="226"/>
      <c r="U28" s="226"/>
      <c r="V28" s="226">
        <v>1</v>
      </c>
      <c r="W28" s="226"/>
      <c r="X28" s="226"/>
      <c r="Y28" s="215"/>
      <c r="Z28" s="215"/>
      <c r="AA28" s="218"/>
      <c r="AB28" s="226" t="s">
        <v>20</v>
      </c>
      <c r="AC28" s="215" t="s">
        <v>782</v>
      </c>
    </row>
    <row r="29" spans="1:29" ht="36" x14ac:dyDescent="0.25">
      <c r="A29" s="215">
        <v>26</v>
      </c>
      <c r="B29" s="226" t="s">
        <v>1552</v>
      </c>
      <c r="C29" s="216" t="s">
        <v>1553</v>
      </c>
      <c r="D29" s="215"/>
      <c r="E29" s="215"/>
      <c r="F29" s="215"/>
      <c r="G29" s="215"/>
      <c r="H29" s="215"/>
      <c r="I29" s="215"/>
      <c r="J29" s="215"/>
      <c r="K29" s="227">
        <v>1</v>
      </c>
      <c r="L29" s="215">
        <v>100</v>
      </c>
      <c r="M29" s="215">
        <f t="shared" si="5"/>
        <v>100</v>
      </c>
      <c r="N29" s="215"/>
      <c r="O29" s="215"/>
      <c r="P29" s="227"/>
      <c r="Q29" s="219"/>
      <c r="R29" s="215"/>
      <c r="S29" s="215"/>
      <c r="T29" s="226"/>
      <c r="U29" s="226"/>
      <c r="V29" s="226"/>
      <c r="W29" s="226"/>
      <c r="X29" s="215" t="s">
        <v>60</v>
      </c>
      <c r="Y29" s="215">
        <v>1</v>
      </c>
      <c r="Z29" s="215">
        <v>25</v>
      </c>
      <c r="AA29" s="218">
        <f t="shared" si="0"/>
        <v>25</v>
      </c>
      <c r="AB29" s="226" t="s">
        <v>20</v>
      </c>
      <c r="AC29" s="215" t="s">
        <v>782</v>
      </c>
    </row>
    <row r="30" spans="1:29" ht="24" x14ac:dyDescent="0.25">
      <c r="A30" s="215">
        <v>27</v>
      </c>
      <c r="B30" s="226" t="s">
        <v>1554</v>
      </c>
      <c r="C30" s="216" t="s">
        <v>1555</v>
      </c>
      <c r="D30" s="215"/>
      <c r="E30" s="215"/>
      <c r="F30" s="215"/>
      <c r="G30" s="215"/>
      <c r="H30" s="215"/>
      <c r="I30" s="215"/>
      <c r="J30" s="215"/>
      <c r="K30" s="227">
        <v>1</v>
      </c>
      <c r="L30" s="215">
        <v>100</v>
      </c>
      <c r="M30" s="215">
        <f t="shared" si="5"/>
        <v>100</v>
      </c>
      <c r="N30" s="215"/>
      <c r="O30" s="215"/>
      <c r="P30" s="227"/>
      <c r="Q30" s="219"/>
      <c r="R30" s="215"/>
      <c r="S30" s="215"/>
      <c r="T30" s="226">
        <v>1</v>
      </c>
      <c r="U30" s="226"/>
      <c r="V30" s="226"/>
      <c r="W30" s="226"/>
      <c r="X30" s="215" t="s">
        <v>60</v>
      </c>
      <c r="Y30" s="215">
        <v>1</v>
      </c>
      <c r="Z30" s="215">
        <v>31</v>
      </c>
      <c r="AA30" s="218">
        <f t="shared" si="0"/>
        <v>31</v>
      </c>
      <c r="AB30" s="226" t="s">
        <v>20</v>
      </c>
      <c r="AC30" s="215" t="s">
        <v>782</v>
      </c>
    </row>
    <row r="31" spans="1:29" ht="60" x14ac:dyDescent="0.25">
      <c r="A31" s="215">
        <v>28</v>
      </c>
      <c r="B31" s="226" t="s">
        <v>1556</v>
      </c>
      <c r="C31" s="216" t="s">
        <v>1557</v>
      </c>
      <c r="D31" s="215"/>
      <c r="E31" s="215"/>
      <c r="F31" s="215"/>
      <c r="G31" s="215"/>
      <c r="H31" s="215"/>
      <c r="I31" s="215"/>
      <c r="J31" s="215"/>
      <c r="K31" s="227">
        <v>1</v>
      </c>
      <c r="L31" s="215">
        <v>315</v>
      </c>
      <c r="M31" s="215">
        <v>315</v>
      </c>
      <c r="N31" s="215"/>
      <c r="O31" s="215"/>
      <c r="P31" s="227"/>
      <c r="Q31" s="219"/>
      <c r="R31" s="215"/>
      <c r="S31" s="215"/>
      <c r="T31" s="226"/>
      <c r="U31" s="226"/>
      <c r="V31" s="226"/>
      <c r="W31" s="226"/>
      <c r="X31" s="215"/>
      <c r="Y31" s="215"/>
      <c r="Z31" s="215"/>
      <c r="AA31" s="218"/>
      <c r="AB31" s="226" t="s">
        <v>20</v>
      </c>
      <c r="AC31" s="215" t="s">
        <v>782</v>
      </c>
    </row>
    <row r="32" spans="1:29" ht="60" x14ac:dyDescent="0.25">
      <c r="A32" s="215">
        <v>29</v>
      </c>
      <c r="B32" s="226" t="s">
        <v>1558</v>
      </c>
      <c r="C32" s="228" t="s">
        <v>1559</v>
      </c>
      <c r="D32" s="229"/>
      <c r="E32" s="229"/>
      <c r="F32" s="229"/>
      <c r="G32" s="229"/>
      <c r="H32" s="229"/>
      <c r="I32" s="229"/>
      <c r="J32" s="229"/>
      <c r="K32" s="227">
        <v>1</v>
      </c>
      <c r="L32" s="215">
        <v>100</v>
      </c>
      <c r="M32" s="215">
        <f t="shared" ref="M32" si="6">K32*L32</f>
        <v>100</v>
      </c>
      <c r="N32" s="215"/>
      <c r="O32" s="215"/>
      <c r="P32" s="227"/>
      <c r="Q32" s="219"/>
      <c r="R32" s="215"/>
      <c r="S32" s="215"/>
      <c r="T32" s="226"/>
      <c r="U32" s="226"/>
      <c r="V32" s="226">
        <v>1</v>
      </c>
      <c r="W32" s="226"/>
      <c r="X32" s="215" t="s">
        <v>60</v>
      </c>
      <c r="Y32" s="215">
        <v>1</v>
      </c>
      <c r="Z32" s="215">
        <v>35</v>
      </c>
      <c r="AA32" s="218">
        <f t="shared" si="0"/>
        <v>35</v>
      </c>
      <c r="AB32" s="226" t="s">
        <v>20</v>
      </c>
      <c r="AC32" s="215" t="s">
        <v>782</v>
      </c>
    </row>
    <row r="33" spans="1:29" ht="48" x14ac:dyDescent="0.25">
      <c r="A33" s="215">
        <v>30</v>
      </c>
      <c r="B33" s="226" t="s">
        <v>1560</v>
      </c>
      <c r="C33" s="228" t="s">
        <v>1561</v>
      </c>
      <c r="D33" s="229"/>
      <c r="E33" s="229"/>
      <c r="F33" s="229"/>
      <c r="G33" s="229"/>
      <c r="H33" s="229"/>
      <c r="I33" s="229"/>
      <c r="J33" s="229"/>
      <c r="K33" s="227">
        <v>1</v>
      </c>
      <c r="L33" s="215">
        <v>250</v>
      </c>
      <c r="M33" s="215">
        <v>250</v>
      </c>
      <c r="N33" s="215"/>
      <c r="O33" s="215"/>
      <c r="P33" s="227"/>
      <c r="Q33" s="219"/>
      <c r="R33" s="215"/>
      <c r="S33" s="215"/>
      <c r="T33" s="226"/>
      <c r="U33" s="226"/>
      <c r="V33" s="226"/>
      <c r="W33" s="226"/>
      <c r="X33" s="215"/>
      <c r="Y33" s="215"/>
      <c r="Z33" s="215"/>
      <c r="AA33" s="218"/>
      <c r="AB33" s="226" t="s">
        <v>20</v>
      </c>
      <c r="AC33" s="215" t="s">
        <v>782</v>
      </c>
    </row>
    <row r="34" spans="1:29" ht="36" x14ac:dyDescent="0.25">
      <c r="A34" s="215">
        <v>31</v>
      </c>
      <c r="B34" s="226" t="s">
        <v>1562</v>
      </c>
      <c r="C34" s="216" t="s">
        <v>1563</v>
      </c>
      <c r="D34" s="215"/>
      <c r="E34" s="215"/>
      <c r="F34" s="215"/>
      <c r="G34" s="215"/>
      <c r="H34" s="215"/>
      <c r="I34" s="215"/>
      <c r="J34" s="215"/>
      <c r="K34" s="227">
        <v>1</v>
      </c>
      <c r="L34" s="215">
        <v>250</v>
      </c>
      <c r="M34" s="215">
        <f t="shared" ref="M34:M39" si="7">K34*L34</f>
        <v>250</v>
      </c>
      <c r="N34" s="215"/>
      <c r="O34" s="215"/>
      <c r="P34" s="227"/>
      <c r="Q34" s="219"/>
      <c r="R34" s="215"/>
      <c r="S34" s="215"/>
      <c r="T34" s="226"/>
      <c r="U34" s="226"/>
      <c r="V34" s="226"/>
      <c r="W34" s="226"/>
      <c r="X34" s="215"/>
      <c r="Y34" s="215"/>
      <c r="Z34" s="215"/>
      <c r="AA34" s="218"/>
      <c r="AB34" s="226" t="s">
        <v>20</v>
      </c>
      <c r="AC34" s="215" t="s">
        <v>782</v>
      </c>
    </row>
    <row r="35" spans="1:29" ht="36" x14ac:dyDescent="0.25">
      <c r="A35" s="215">
        <v>32</v>
      </c>
      <c r="B35" s="226" t="s">
        <v>1564</v>
      </c>
      <c r="C35" s="216" t="s">
        <v>1565</v>
      </c>
      <c r="D35" s="215"/>
      <c r="E35" s="215"/>
      <c r="F35" s="215"/>
      <c r="G35" s="215"/>
      <c r="H35" s="215"/>
      <c r="I35" s="215"/>
      <c r="J35" s="215"/>
      <c r="K35" s="227">
        <v>1</v>
      </c>
      <c r="L35" s="215">
        <v>100</v>
      </c>
      <c r="M35" s="215">
        <f t="shared" si="7"/>
        <v>100</v>
      </c>
      <c r="N35" s="215"/>
      <c r="O35" s="215"/>
      <c r="P35" s="227"/>
      <c r="Q35" s="219"/>
      <c r="R35" s="215"/>
      <c r="S35" s="215"/>
      <c r="T35" s="226"/>
      <c r="U35" s="226"/>
      <c r="V35" s="226"/>
      <c r="W35" s="226"/>
      <c r="X35" s="215" t="s">
        <v>60</v>
      </c>
      <c r="Y35" s="215">
        <v>1</v>
      </c>
      <c r="Z35" s="215">
        <v>30</v>
      </c>
      <c r="AA35" s="218">
        <f t="shared" ref="AA35:AA96" si="8">Y35*Z35</f>
        <v>30</v>
      </c>
      <c r="AB35" s="226" t="s">
        <v>20</v>
      </c>
      <c r="AC35" s="215" t="s">
        <v>782</v>
      </c>
    </row>
    <row r="36" spans="1:29" ht="36" x14ac:dyDescent="0.25">
      <c r="A36" s="215">
        <v>33</v>
      </c>
      <c r="B36" s="226" t="s">
        <v>1566</v>
      </c>
      <c r="C36" s="216" t="s">
        <v>1567</v>
      </c>
      <c r="D36" s="215"/>
      <c r="E36" s="215"/>
      <c r="F36" s="215"/>
      <c r="G36" s="215"/>
      <c r="H36" s="215"/>
      <c r="I36" s="215"/>
      <c r="J36" s="215"/>
      <c r="K36" s="227">
        <v>1</v>
      </c>
      <c r="L36" s="215">
        <v>100</v>
      </c>
      <c r="M36" s="215">
        <f t="shared" si="7"/>
        <v>100</v>
      </c>
      <c r="N36" s="215"/>
      <c r="O36" s="215"/>
      <c r="P36" s="227"/>
      <c r="Q36" s="219"/>
      <c r="R36" s="215"/>
      <c r="S36" s="215"/>
      <c r="T36" s="226"/>
      <c r="U36" s="226"/>
      <c r="V36" s="226"/>
      <c r="W36" s="226"/>
      <c r="X36" s="215" t="s">
        <v>60</v>
      </c>
      <c r="Y36" s="215">
        <v>1</v>
      </c>
      <c r="Z36" s="215">
        <v>40</v>
      </c>
      <c r="AA36" s="218">
        <f t="shared" si="8"/>
        <v>40</v>
      </c>
      <c r="AB36" s="226" t="s">
        <v>20</v>
      </c>
      <c r="AC36" s="215" t="s">
        <v>782</v>
      </c>
    </row>
    <row r="37" spans="1:29" ht="36" x14ac:dyDescent="0.25">
      <c r="A37" s="215">
        <v>34</v>
      </c>
      <c r="B37" s="226" t="s">
        <v>1568</v>
      </c>
      <c r="C37" s="216" t="s">
        <v>1569</v>
      </c>
      <c r="D37" s="215"/>
      <c r="E37" s="215"/>
      <c r="F37" s="215"/>
      <c r="G37" s="215"/>
      <c r="H37" s="215"/>
      <c r="I37" s="215"/>
      <c r="J37" s="215"/>
      <c r="K37" s="227">
        <v>1</v>
      </c>
      <c r="L37" s="215">
        <v>250</v>
      </c>
      <c r="M37" s="215">
        <f t="shared" si="7"/>
        <v>250</v>
      </c>
      <c r="N37" s="215"/>
      <c r="O37" s="215"/>
      <c r="P37" s="227"/>
      <c r="Q37" s="219"/>
      <c r="R37" s="215"/>
      <c r="S37" s="215"/>
      <c r="T37" s="226"/>
      <c r="U37" s="226"/>
      <c r="V37" s="226"/>
      <c r="W37" s="226"/>
      <c r="X37" s="226"/>
      <c r="Y37" s="215"/>
      <c r="Z37" s="215"/>
      <c r="AA37" s="218"/>
      <c r="AB37" s="226" t="s">
        <v>20</v>
      </c>
      <c r="AC37" s="215" t="s">
        <v>782</v>
      </c>
    </row>
    <row r="38" spans="1:29" ht="84" x14ac:dyDescent="0.25">
      <c r="A38" s="215">
        <v>35</v>
      </c>
      <c r="B38" s="226" t="s">
        <v>1570</v>
      </c>
      <c r="C38" s="216" t="s">
        <v>1571</v>
      </c>
      <c r="D38" s="229"/>
      <c r="E38" s="229"/>
      <c r="F38" s="229"/>
      <c r="G38" s="229"/>
      <c r="H38" s="229"/>
      <c r="I38" s="229"/>
      <c r="J38" s="229"/>
      <c r="K38" s="227">
        <v>1</v>
      </c>
      <c r="L38" s="215">
        <v>160</v>
      </c>
      <c r="M38" s="215">
        <f t="shared" si="7"/>
        <v>160</v>
      </c>
      <c r="N38" s="215"/>
      <c r="O38" s="215"/>
      <c r="P38" s="227"/>
      <c r="Q38" s="219"/>
      <c r="R38" s="215"/>
      <c r="S38" s="215"/>
      <c r="T38" s="226"/>
      <c r="U38" s="226"/>
      <c r="V38" s="226"/>
      <c r="W38" s="226"/>
      <c r="X38" s="215" t="s">
        <v>60</v>
      </c>
      <c r="Y38" s="215">
        <v>1</v>
      </c>
      <c r="Z38" s="215">
        <v>160</v>
      </c>
      <c r="AA38" s="218">
        <f t="shared" si="8"/>
        <v>160</v>
      </c>
      <c r="AB38" s="226" t="s">
        <v>20</v>
      </c>
      <c r="AC38" s="215" t="s">
        <v>782</v>
      </c>
    </row>
    <row r="39" spans="1:29" ht="72" x14ac:dyDescent="0.25">
      <c r="A39" s="215">
        <v>36</v>
      </c>
      <c r="B39" s="226" t="s">
        <v>1572</v>
      </c>
      <c r="C39" s="216" t="s">
        <v>1573</v>
      </c>
      <c r="D39" s="215"/>
      <c r="E39" s="215"/>
      <c r="F39" s="215"/>
      <c r="G39" s="215"/>
      <c r="H39" s="215"/>
      <c r="I39" s="215"/>
      <c r="J39" s="215"/>
      <c r="K39" s="227">
        <v>1</v>
      </c>
      <c r="L39" s="215">
        <v>100</v>
      </c>
      <c r="M39" s="215">
        <f t="shared" si="7"/>
        <v>100</v>
      </c>
      <c r="N39" s="215"/>
      <c r="O39" s="215"/>
      <c r="P39" s="227"/>
      <c r="Q39" s="219"/>
      <c r="R39" s="215"/>
      <c r="S39" s="215"/>
      <c r="T39" s="226"/>
      <c r="U39" s="226"/>
      <c r="V39" s="226"/>
      <c r="W39" s="226"/>
      <c r="X39" s="215"/>
      <c r="Y39" s="215"/>
      <c r="Z39" s="215"/>
      <c r="AA39" s="218"/>
      <c r="AB39" s="226" t="s">
        <v>20</v>
      </c>
      <c r="AC39" s="215" t="s">
        <v>782</v>
      </c>
    </row>
    <row r="40" spans="1:29" ht="48" x14ac:dyDescent="0.25">
      <c r="A40" s="215">
        <v>37</v>
      </c>
      <c r="B40" s="226" t="s">
        <v>1574</v>
      </c>
      <c r="C40" s="216" t="s">
        <v>1575</v>
      </c>
      <c r="D40" s="215"/>
      <c r="E40" s="215"/>
      <c r="F40" s="215"/>
      <c r="G40" s="215"/>
      <c r="H40" s="215"/>
      <c r="I40" s="215"/>
      <c r="J40" s="215"/>
      <c r="K40" s="227">
        <v>1</v>
      </c>
      <c r="L40" s="215">
        <v>300</v>
      </c>
      <c r="M40" s="215">
        <v>300</v>
      </c>
      <c r="N40" s="215"/>
      <c r="O40" s="215"/>
      <c r="P40" s="227"/>
      <c r="Q40" s="219"/>
      <c r="R40" s="215"/>
      <c r="S40" s="215"/>
      <c r="T40" s="226"/>
      <c r="U40" s="226"/>
      <c r="V40" s="226"/>
      <c r="W40" s="226"/>
      <c r="X40" s="215" t="s">
        <v>60</v>
      </c>
      <c r="Y40" s="215">
        <v>1</v>
      </c>
      <c r="Z40" s="215">
        <v>82.5</v>
      </c>
      <c r="AA40" s="218">
        <f t="shared" si="8"/>
        <v>82.5</v>
      </c>
      <c r="AB40" s="226" t="s">
        <v>20</v>
      </c>
      <c r="AC40" s="215" t="s">
        <v>782</v>
      </c>
    </row>
    <row r="41" spans="1:29" ht="48" x14ac:dyDescent="0.25">
      <c r="A41" s="215">
        <v>38</v>
      </c>
      <c r="B41" s="226" t="s">
        <v>1576</v>
      </c>
      <c r="C41" s="216" t="s">
        <v>1577</v>
      </c>
      <c r="D41" s="215"/>
      <c r="E41" s="215"/>
      <c r="F41" s="215"/>
      <c r="G41" s="215"/>
      <c r="H41" s="215"/>
      <c r="I41" s="215"/>
      <c r="J41" s="215"/>
      <c r="K41" s="227">
        <v>1</v>
      </c>
      <c r="L41" s="215">
        <v>150</v>
      </c>
      <c r="M41" s="215">
        <f t="shared" ref="M41" si="9">K41*L41</f>
        <v>150</v>
      </c>
      <c r="N41" s="215"/>
      <c r="O41" s="215"/>
      <c r="P41" s="227"/>
      <c r="Q41" s="219"/>
      <c r="R41" s="215"/>
      <c r="S41" s="215"/>
      <c r="T41" s="226"/>
      <c r="U41" s="226"/>
      <c r="V41" s="226"/>
      <c r="W41" s="226"/>
      <c r="X41" s="226"/>
      <c r="Y41" s="215"/>
      <c r="Z41" s="215"/>
      <c r="AA41" s="218"/>
      <c r="AB41" s="226" t="s">
        <v>20</v>
      </c>
      <c r="AC41" s="215" t="s">
        <v>782</v>
      </c>
    </row>
    <row r="42" spans="1:29" ht="72" x14ac:dyDescent="0.25">
      <c r="A42" s="215">
        <v>39</v>
      </c>
      <c r="B42" s="226" t="s">
        <v>1578</v>
      </c>
      <c r="C42" s="216" t="s">
        <v>1579</v>
      </c>
      <c r="D42" s="215"/>
      <c r="E42" s="215"/>
      <c r="F42" s="215"/>
      <c r="G42" s="215"/>
      <c r="H42" s="215"/>
      <c r="I42" s="215"/>
      <c r="J42" s="215"/>
      <c r="K42" s="227">
        <v>1</v>
      </c>
      <c r="L42" s="215">
        <v>315</v>
      </c>
      <c r="M42" s="215">
        <v>315</v>
      </c>
      <c r="N42" s="215"/>
      <c r="O42" s="215"/>
      <c r="P42" s="227"/>
      <c r="Q42" s="219"/>
      <c r="R42" s="215"/>
      <c r="S42" s="215"/>
      <c r="T42" s="226"/>
      <c r="U42" s="226"/>
      <c r="V42" s="226"/>
      <c r="W42" s="226"/>
      <c r="X42" s="226"/>
      <c r="Y42" s="215"/>
      <c r="Z42" s="215"/>
      <c r="AA42" s="218"/>
      <c r="AB42" s="226" t="s">
        <v>20</v>
      </c>
      <c r="AC42" s="215" t="s">
        <v>782</v>
      </c>
    </row>
    <row r="43" spans="1:29" ht="48" x14ac:dyDescent="0.25">
      <c r="A43" s="215">
        <v>40</v>
      </c>
      <c r="B43" s="226" t="s">
        <v>1580</v>
      </c>
      <c r="C43" s="228" t="s">
        <v>1581</v>
      </c>
      <c r="D43" s="229"/>
      <c r="E43" s="229"/>
      <c r="F43" s="229"/>
      <c r="G43" s="229"/>
      <c r="H43" s="229"/>
      <c r="I43" s="229"/>
      <c r="J43" s="229"/>
      <c r="K43" s="227">
        <v>1</v>
      </c>
      <c r="L43" s="215" t="s">
        <v>1582</v>
      </c>
      <c r="M43" s="215">
        <v>200</v>
      </c>
      <c r="N43" s="215"/>
      <c r="O43" s="215"/>
      <c r="P43" s="227"/>
      <c r="Q43" s="219"/>
      <c r="R43" s="215"/>
      <c r="S43" s="215"/>
      <c r="T43" s="226"/>
      <c r="U43" s="226"/>
      <c r="V43" s="226"/>
      <c r="W43" s="226"/>
      <c r="X43" s="215" t="s">
        <v>60</v>
      </c>
      <c r="Y43" s="215">
        <v>1</v>
      </c>
      <c r="Z43" s="215">
        <v>125</v>
      </c>
      <c r="AA43" s="218">
        <f t="shared" si="8"/>
        <v>125</v>
      </c>
      <c r="AB43" s="226" t="s">
        <v>20</v>
      </c>
      <c r="AC43" s="215" t="s">
        <v>782</v>
      </c>
    </row>
    <row r="44" spans="1:29" ht="48" x14ac:dyDescent="0.25">
      <c r="A44" s="215">
        <v>41</v>
      </c>
      <c r="B44" s="226" t="s">
        <v>1583</v>
      </c>
      <c r="C44" s="216" t="s">
        <v>1584</v>
      </c>
      <c r="D44" s="215"/>
      <c r="E44" s="215"/>
      <c r="F44" s="215"/>
      <c r="G44" s="215"/>
      <c r="H44" s="215"/>
      <c r="I44" s="215"/>
      <c r="J44" s="215"/>
      <c r="K44" s="227">
        <v>1</v>
      </c>
      <c r="L44" s="215">
        <v>160</v>
      </c>
      <c r="M44" s="215">
        <f t="shared" ref="M44" si="10">K44*L44</f>
        <v>160</v>
      </c>
      <c r="N44" s="215"/>
      <c r="O44" s="215"/>
      <c r="P44" s="227"/>
      <c r="Q44" s="219"/>
      <c r="R44" s="215"/>
      <c r="S44" s="215"/>
      <c r="T44" s="226"/>
      <c r="U44" s="226"/>
      <c r="V44" s="226"/>
      <c r="W44" s="226"/>
      <c r="X44" s="215" t="s">
        <v>60</v>
      </c>
      <c r="Y44" s="215">
        <v>1</v>
      </c>
      <c r="Z44" s="215">
        <v>140</v>
      </c>
      <c r="AA44" s="218">
        <f t="shared" si="8"/>
        <v>140</v>
      </c>
      <c r="AB44" s="226" t="s">
        <v>20</v>
      </c>
      <c r="AC44" s="215" t="s">
        <v>782</v>
      </c>
    </row>
    <row r="45" spans="1:29" x14ac:dyDescent="0.25">
      <c r="A45" s="215">
        <v>42</v>
      </c>
      <c r="B45" s="226"/>
      <c r="C45" s="216"/>
      <c r="D45" s="215"/>
      <c r="E45" s="215"/>
      <c r="F45" s="215"/>
      <c r="G45" s="215"/>
      <c r="H45" s="215"/>
      <c r="I45" s="215"/>
      <c r="J45" s="215"/>
      <c r="K45" s="227"/>
      <c r="L45" s="215"/>
      <c r="M45" s="215"/>
      <c r="N45" s="215"/>
      <c r="O45" s="215"/>
      <c r="P45" s="227"/>
      <c r="Q45" s="219"/>
      <c r="R45" s="215"/>
      <c r="S45" s="215"/>
      <c r="T45" s="226"/>
      <c r="U45" s="226"/>
      <c r="V45" s="226"/>
      <c r="W45" s="226"/>
      <c r="X45" s="215" t="s">
        <v>60</v>
      </c>
      <c r="Y45" s="215">
        <v>1</v>
      </c>
      <c r="Z45" s="215">
        <v>20</v>
      </c>
      <c r="AA45" s="218">
        <f t="shared" si="8"/>
        <v>20</v>
      </c>
      <c r="AB45" s="226" t="s">
        <v>20</v>
      </c>
      <c r="AC45" s="215" t="s">
        <v>782</v>
      </c>
    </row>
    <row r="46" spans="1:29" ht="36" x14ac:dyDescent="0.25">
      <c r="A46" s="215">
        <v>43</v>
      </c>
      <c r="B46" s="226" t="s">
        <v>1585</v>
      </c>
      <c r="C46" s="216" t="s">
        <v>1586</v>
      </c>
      <c r="D46" s="215"/>
      <c r="E46" s="215"/>
      <c r="F46" s="215"/>
      <c r="G46" s="215"/>
      <c r="H46" s="215"/>
      <c r="I46" s="215"/>
      <c r="J46" s="215"/>
      <c r="K46" s="215">
        <v>1</v>
      </c>
      <c r="L46" s="215">
        <v>315</v>
      </c>
      <c r="M46" s="215">
        <f>K46*L46</f>
        <v>315</v>
      </c>
      <c r="N46" s="215"/>
      <c r="O46" s="215"/>
      <c r="P46" s="215"/>
      <c r="Q46" s="219"/>
      <c r="R46" s="215"/>
      <c r="S46" s="215"/>
      <c r="T46" s="226"/>
      <c r="U46" s="226"/>
      <c r="V46" s="226"/>
      <c r="W46" s="226"/>
      <c r="X46" s="226"/>
      <c r="Y46" s="215"/>
      <c r="Z46" s="215"/>
      <c r="AA46" s="218"/>
      <c r="AB46" s="226" t="s">
        <v>20</v>
      </c>
      <c r="AC46" s="215" t="s">
        <v>782</v>
      </c>
    </row>
    <row r="47" spans="1:29" ht="36" x14ac:dyDescent="0.25">
      <c r="A47" s="215">
        <v>44</v>
      </c>
      <c r="B47" s="226" t="s">
        <v>1587</v>
      </c>
      <c r="C47" s="216" t="s">
        <v>1588</v>
      </c>
      <c r="D47" s="215"/>
      <c r="E47" s="215"/>
      <c r="F47" s="215"/>
      <c r="G47" s="215"/>
      <c r="H47" s="215"/>
      <c r="I47" s="215"/>
      <c r="J47" s="215"/>
      <c r="K47" s="227">
        <v>1</v>
      </c>
      <c r="L47" s="215">
        <v>250</v>
      </c>
      <c r="M47" s="215">
        <f t="shared" ref="M47:M51" si="11">K47*L47</f>
        <v>250</v>
      </c>
      <c r="N47" s="215"/>
      <c r="O47" s="215"/>
      <c r="P47" s="227"/>
      <c r="Q47" s="219"/>
      <c r="R47" s="215"/>
      <c r="S47" s="215"/>
      <c r="T47" s="226"/>
      <c r="U47" s="226"/>
      <c r="V47" s="226"/>
      <c r="W47" s="226"/>
      <c r="X47" s="215" t="s">
        <v>60</v>
      </c>
      <c r="Y47" s="215">
        <v>1</v>
      </c>
      <c r="Z47" s="215">
        <v>180</v>
      </c>
      <c r="AA47" s="218">
        <f t="shared" si="8"/>
        <v>180</v>
      </c>
      <c r="AB47" s="226" t="s">
        <v>20</v>
      </c>
      <c r="AC47" s="215" t="s">
        <v>782</v>
      </c>
    </row>
    <row r="48" spans="1:29" ht="36" x14ac:dyDescent="0.25">
      <c r="A48" s="215">
        <v>45</v>
      </c>
      <c r="B48" s="226" t="s">
        <v>1589</v>
      </c>
      <c r="C48" s="216" t="s">
        <v>1590</v>
      </c>
      <c r="D48" s="215"/>
      <c r="E48" s="215"/>
      <c r="F48" s="215"/>
      <c r="G48" s="215"/>
      <c r="H48" s="215"/>
      <c r="I48" s="215"/>
      <c r="J48" s="215"/>
      <c r="K48" s="227">
        <v>1</v>
      </c>
      <c r="L48" s="215">
        <v>250</v>
      </c>
      <c r="M48" s="215">
        <f t="shared" si="11"/>
        <v>250</v>
      </c>
      <c r="N48" s="215"/>
      <c r="O48" s="215"/>
      <c r="P48" s="227"/>
      <c r="Q48" s="219"/>
      <c r="R48" s="215"/>
      <c r="S48" s="215"/>
      <c r="T48" s="226"/>
      <c r="U48" s="226"/>
      <c r="V48" s="226"/>
      <c r="W48" s="226"/>
      <c r="X48" s="215" t="s">
        <v>60</v>
      </c>
      <c r="Y48" s="215">
        <v>1</v>
      </c>
      <c r="Z48" s="215">
        <v>82.5</v>
      </c>
      <c r="AA48" s="218">
        <f t="shared" si="8"/>
        <v>82.5</v>
      </c>
      <c r="AB48" s="226" t="s">
        <v>20</v>
      </c>
      <c r="AC48" s="215" t="s">
        <v>782</v>
      </c>
    </row>
    <row r="49" spans="1:29" ht="48" x14ac:dyDescent="0.25">
      <c r="A49" s="215">
        <v>46</v>
      </c>
      <c r="B49" s="226" t="s">
        <v>1591</v>
      </c>
      <c r="C49" s="216" t="s">
        <v>1592</v>
      </c>
      <c r="D49" s="215"/>
      <c r="E49" s="215"/>
      <c r="F49" s="215"/>
      <c r="G49" s="215"/>
      <c r="H49" s="215"/>
      <c r="I49" s="215"/>
      <c r="J49" s="215"/>
      <c r="K49" s="227">
        <v>1</v>
      </c>
      <c r="L49" s="215">
        <v>160</v>
      </c>
      <c r="M49" s="215">
        <f t="shared" si="11"/>
        <v>160</v>
      </c>
      <c r="N49" s="215"/>
      <c r="O49" s="215"/>
      <c r="P49" s="227"/>
      <c r="Q49" s="219"/>
      <c r="R49" s="215"/>
      <c r="S49" s="215"/>
      <c r="T49" s="226"/>
      <c r="U49" s="226"/>
      <c r="V49" s="226"/>
      <c r="W49" s="226"/>
      <c r="X49" s="215" t="s">
        <v>60</v>
      </c>
      <c r="Y49" s="215">
        <v>1</v>
      </c>
      <c r="Z49" s="215">
        <v>200</v>
      </c>
      <c r="AA49" s="218">
        <f t="shared" si="8"/>
        <v>200</v>
      </c>
      <c r="AB49" s="226" t="s">
        <v>20</v>
      </c>
      <c r="AC49" s="215" t="s">
        <v>782</v>
      </c>
    </row>
    <row r="50" spans="1:29" ht="48" x14ac:dyDescent="0.25">
      <c r="A50" s="215">
        <v>47</v>
      </c>
      <c r="B50" s="226" t="s">
        <v>1593</v>
      </c>
      <c r="C50" s="216" t="s">
        <v>1594</v>
      </c>
      <c r="D50" s="215"/>
      <c r="E50" s="215"/>
      <c r="F50" s="215"/>
      <c r="G50" s="215"/>
      <c r="H50" s="215"/>
      <c r="I50" s="215"/>
      <c r="J50" s="215"/>
      <c r="K50" s="227">
        <v>1</v>
      </c>
      <c r="L50" s="215">
        <v>250</v>
      </c>
      <c r="M50" s="215">
        <f t="shared" si="11"/>
        <v>250</v>
      </c>
      <c r="N50" s="215"/>
      <c r="O50" s="215"/>
      <c r="P50" s="227"/>
      <c r="Q50" s="219"/>
      <c r="R50" s="215"/>
      <c r="S50" s="215"/>
      <c r="T50" s="226"/>
      <c r="U50" s="226"/>
      <c r="V50" s="226">
        <v>1</v>
      </c>
      <c r="W50" s="226"/>
      <c r="X50" s="215" t="s">
        <v>60</v>
      </c>
      <c r="Y50" s="215">
        <v>1</v>
      </c>
      <c r="Z50" s="215">
        <v>250</v>
      </c>
      <c r="AA50" s="218">
        <f t="shared" si="8"/>
        <v>250</v>
      </c>
      <c r="AB50" s="226" t="s">
        <v>20</v>
      </c>
      <c r="AC50" s="215" t="s">
        <v>782</v>
      </c>
    </row>
    <row r="51" spans="1:29" ht="48" x14ac:dyDescent="0.25">
      <c r="A51" s="215">
        <v>48</v>
      </c>
      <c r="B51" s="226" t="s">
        <v>1595</v>
      </c>
      <c r="C51" s="216" t="s">
        <v>1596</v>
      </c>
      <c r="D51" s="215"/>
      <c r="E51" s="215"/>
      <c r="F51" s="215"/>
      <c r="G51" s="215"/>
      <c r="H51" s="215"/>
      <c r="I51" s="215"/>
      <c r="J51" s="215"/>
      <c r="K51" s="227">
        <v>1</v>
      </c>
      <c r="L51" s="215">
        <v>250</v>
      </c>
      <c r="M51" s="215">
        <f t="shared" si="11"/>
        <v>250</v>
      </c>
      <c r="N51" s="215"/>
      <c r="O51" s="215"/>
      <c r="P51" s="227"/>
      <c r="Q51" s="219"/>
      <c r="R51" s="215"/>
      <c r="S51" s="215"/>
      <c r="T51" s="226"/>
      <c r="U51" s="226"/>
      <c r="V51" s="226"/>
      <c r="W51" s="226"/>
      <c r="X51" s="226"/>
      <c r="Y51" s="215"/>
      <c r="Z51" s="215"/>
      <c r="AA51" s="218"/>
      <c r="AB51" s="226" t="s">
        <v>20</v>
      </c>
      <c r="AC51" s="215" t="s">
        <v>782</v>
      </c>
    </row>
    <row r="52" spans="1:29" ht="36" x14ac:dyDescent="0.25">
      <c r="A52" s="215">
        <v>49</v>
      </c>
      <c r="B52" s="226" t="s">
        <v>1597</v>
      </c>
      <c r="C52" s="216" t="s">
        <v>1598</v>
      </c>
      <c r="D52" s="215"/>
      <c r="E52" s="215"/>
      <c r="F52" s="215"/>
      <c r="G52" s="215"/>
      <c r="H52" s="215"/>
      <c r="I52" s="215"/>
      <c r="J52" s="215"/>
      <c r="K52" s="227">
        <v>1</v>
      </c>
      <c r="L52" s="215">
        <v>250</v>
      </c>
      <c r="M52" s="215">
        <v>250</v>
      </c>
      <c r="N52" s="215"/>
      <c r="O52" s="215"/>
      <c r="P52" s="227"/>
      <c r="Q52" s="219"/>
      <c r="R52" s="215"/>
      <c r="S52" s="215"/>
      <c r="T52" s="226"/>
      <c r="U52" s="226"/>
      <c r="V52" s="226">
        <v>1</v>
      </c>
      <c r="W52" s="226"/>
      <c r="X52" s="226" t="s">
        <v>60</v>
      </c>
      <c r="Y52" s="215">
        <v>1</v>
      </c>
      <c r="Z52" s="215">
        <v>125</v>
      </c>
      <c r="AA52" s="218">
        <f t="shared" si="8"/>
        <v>125</v>
      </c>
      <c r="AB52" s="226" t="s">
        <v>20</v>
      </c>
      <c r="AC52" s="215" t="s">
        <v>782</v>
      </c>
    </row>
    <row r="53" spans="1:29" ht="48" x14ac:dyDescent="0.25">
      <c r="A53" s="215">
        <v>50</v>
      </c>
      <c r="B53" s="226" t="s">
        <v>1599</v>
      </c>
      <c r="C53" s="216" t="s">
        <v>1600</v>
      </c>
      <c r="D53" s="215"/>
      <c r="E53" s="215"/>
      <c r="F53" s="215"/>
      <c r="G53" s="215"/>
      <c r="H53" s="215"/>
      <c r="I53" s="215"/>
      <c r="J53" s="215"/>
      <c r="K53" s="227">
        <v>1</v>
      </c>
      <c r="L53" s="215">
        <v>250</v>
      </c>
      <c r="M53" s="215">
        <f t="shared" ref="M53:M66" si="12">K53*L53</f>
        <v>250</v>
      </c>
      <c r="N53" s="215"/>
      <c r="O53" s="215"/>
      <c r="P53" s="227"/>
      <c r="Q53" s="219"/>
      <c r="R53" s="215"/>
      <c r="S53" s="215"/>
      <c r="T53" s="226"/>
      <c r="U53" s="226"/>
      <c r="V53" s="226"/>
      <c r="W53" s="226"/>
      <c r="X53" s="215" t="s">
        <v>60</v>
      </c>
      <c r="Y53" s="215">
        <v>1</v>
      </c>
      <c r="Z53" s="215">
        <v>320</v>
      </c>
      <c r="AA53" s="218">
        <f t="shared" si="8"/>
        <v>320</v>
      </c>
      <c r="AB53" s="226" t="s">
        <v>20</v>
      </c>
      <c r="AC53" s="215" t="s">
        <v>782</v>
      </c>
    </row>
    <row r="54" spans="1:29" ht="60" x14ac:dyDescent="0.25">
      <c r="A54" s="215">
        <v>51</v>
      </c>
      <c r="B54" s="226" t="s">
        <v>1601</v>
      </c>
      <c r="C54" s="216" t="s">
        <v>1602</v>
      </c>
      <c r="D54" s="215"/>
      <c r="E54" s="215"/>
      <c r="F54" s="215"/>
      <c r="G54" s="215"/>
      <c r="H54" s="215"/>
      <c r="I54" s="215"/>
      <c r="J54" s="215"/>
      <c r="K54" s="227">
        <v>1</v>
      </c>
      <c r="L54" s="215">
        <v>100</v>
      </c>
      <c r="M54" s="215">
        <f t="shared" si="12"/>
        <v>100</v>
      </c>
      <c r="N54" s="215"/>
      <c r="O54" s="215"/>
      <c r="P54" s="227"/>
      <c r="Q54" s="219"/>
      <c r="R54" s="215"/>
      <c r="S54" s="215"/>
      <c r="T54" s="226"/>
      <c r="U54" s="226"/>
      <c r="V54" s="226"/>
      <c r="W54" s="226"/>
      <c r="X54" s="215" t="s">
        <v>60</v>
      </c>
      <c r="Y54" s="215">
        <v>1</v>
      </c>
      <c r="Z54" s="215">
        <v>50</v>
      </c>
      <c r="AA54" s="218">
        <f t="shared" si="8"/>
        <v>50</v>
      </c>
      <c r="AB54" s="226" t="s">
        <v>20</v>
      </c>
      <c r="AC54" s="215" t="s">
        <v>782</v>
      </c>
    </row>
    <row r="55" spans="1:29" ht="48" x14ac:dyDescent="0.25">
      <c r="A55" s="215">
        <v>52</v>
      </c>
      <c r="B55" s="226" t="s">
        <v>1603</v>
      </c>
      <c r="C55" s="216" t="s">
        <v>1604</v>
      </c>
      <c r="D55" s="215"/>
      <c r="E55" s="215"/>
      <c r="F55" s="215"/>
      <c r="G55" s="215"/>
      <c r="H55" s="215"/>
      <c r="I55" s="215"/>
      <c r="J55" s="215"/>
      <c r="K55" s="227">
        <v>1</v>
      </c>
      <c r="L55" s="215">
        <v>250</v>
      </c>
      <c r="M55" s="215">
        <f t="shared" si="12"/>
        <v>250</v>
      </c>
      <c r="N55" s="215"/>
      <c r="O55" s="215"/>
      <c r="P55" s="227"/>
      <c r="Q55" s="219"/>
      <c r="R55" s="215"/>
      <c r="S55" s="215"/>
      <c r="T55" s="226">
        <v>1</v>
      </c>
      <c r="U55" s="226"/>
      <c r="V55" s="226"/>
      <c r="W55" s="226"/>
      <c r="X55" s="215" t="s">
        <v>60</v>
      </c>
      <c r="Y55" s="215">
        <v>1</v>
      </c>
      <c r="Z55" s="215">
        <v>50</v>
      </c>
      <c r="AA55" s="218">
        <f t="shared" si="8"/>
        <v>50</v>
      </c>
      <c r="AB55" s="226" t="s">
        <v>20</v>
      </c>
      <c r="AC55" s="215" t="s">
        <v>782</v>
      </c>
    </row>
    <row r="56" spans="1:29" ht="36" x14ac:dyDescent="0.25">
      <c r="A56" s="215">
        <v>53</v>
      </c>
      <c r="B56" s="226" t="s">
        <v>1605</v>
      </c>
      <c r="C56" s="228" t="s">
        <v>1606</v>
      </c>
      <c r="D56" s="229"/>
      <c r="E56" s="229"/>
      <c r="F56" s="229"/>
      <c r="G56" s="229"/>
      <c r="H56" s="229"/>
      <c r="I56" s="229"/>
      <c r="J56" s="229"/>
      <c r="K56" s="227">
        <v>1</v>
      </c>
      <c r="L56" s="215">
        <v>300</v>
      </c>
      <c r="M56" s="215">
        <f t="shared" si="12"/>
        <v>300</v>
      </c>
      <c r="N56" s="215"/>
      <c r="O56" s="215"/>
      <c r="P56" s="227"/>
      <c r="Q56" s="219"/>
      <c r="R56" s="215"/>
      <c r="S56" s="215"/>
      <c r="T56" s="226"/>
      <c r="U56" s="226"/>
      <c r="V56" s="226"/>
      <c r="W56" s="226"/>
      <c r="X56" s="226"/>
      <c r="Y56" s="215"/>
      <c r="Z56" s="215"/>
      <c r="AA56" s="218"/>
      <c r="AB56" s="226" t="s">
        <v>20</v>
      </c>
      <c r="AC56" s="215" t="s">
        <v>782</v>
      </c>
    </row>
    <row r="57" spans="1:29" ht="48" x14ac:dyDescent="0.25">
      <c r="A57" s="215">
        <v>54</v>
      </c>
      <c r="B57" s="226" t="s">
        <v>1607</v>
      </c>
      <c r="C57" s="228" t="s">
        <v>1608</v>
      </c>
      <c r="D57" s="229"/>
      <c r="E57" s="229"/>
      <c r="F57" s="229"/>
      <c r="G57" s="229"/>
      <c r="H57" s="229"/>
      <c r="I57" s="229"/>
      <c r="J57" s="229"/>
      <c r="K57" s="227">
        <v>1</v>
      </c>
      <c r="L57" s="215">
        <v>100</v>
      </c>
      <c r="M57" s="215">
        <f t="shared" si="12"/>
        <v>100</v>
      </c>
      <c r="N57" s="215"/>
      <c r="O57" s="215"/>
      <c r="P57" s="227"/>
      <c r="Q57" s="219"/>
      <c r="R57" s="215"/>
      <c r="S57" s="215"/>
      <c r="T57" s="226"/>
      <c r="U57" s="226"/>
      <c r="V57" s="226"/>
      <c r="W57" s="226"/>
      <c r="X57" s="226"/>
      <c r="Y57" s="215"/>
      <c r="Z57" s="215"/>
      <c r="AA57" s="218"/>
      <c r="AB57" s="226" t="s">
        <v>20</v>
      </c>
      <c r="AC57" s="215" t="s">
        <v>782</v>
      </c>
    </row>
    <row r="58" spans="1:29" ht="36" x14ac:dyDescent="0.25">
      <c r="A58" s="215">
        <v>55</v>
      </c>
      <c r="B58" s="226" t="s">
        <v>1609</v>
      </c>
      <c r="C58" s="216" t="s">
        <v>1610</v>
      </c>
      <c r="D58" s="215"/>
      <c r="E58" s="215"/>
      <c r="F58" s="215"/>
      <c r="G58" s="215"/>
      <c r="H58" s="215"/>
      <c r="I58" s="215"/>
      <c r="J58" s="215"/>
      <c r="K58" s="227">
        <v>1</v>
      </c>
      <c r="L58" s="215">
        <v>250</v>
      </c>
      <c r="M58" s="215">
        <f t="shared" si="12"/>
        <v>250</v>
      </c>
      <c r="N58" s="215"/>
      <c r="O58" s="215"/>
      <c r="P58" s="227"/>
      <c r="Q58" s="219"/>
      <c r="R58" s="215"/>
      <c r="S58" s="215"/>
      <c r="T58" s="226"/>
      <c r="U58" s="226"/>
      <c r="V58" s="226">
        <v>1</v>
      </c>
      <c r="W58" s="226"/>
      <c r="X58" s="215" t="s">
        <v>60</v>
      </c>
      <c r="Y58" s="215">
        <v>1</v>
      </c>
      <c r="Z58" s="215">
        <v>40</v>
      </c>
      <c r="AA58" s="218">
        <f t="shared" si="8"/>
        <v>40</v>
      </c>
      <c r="AB58" s="226" t="s">
        <v>20</v>
      </c>
      <c r="AC58" s="215" t="s">
        <v>782</v>
      </c>
    </row>
    <row r="59" spans="1:29" ht="48" x14ac:dyDescent="0.25">
      <c r="A59" s="215">
        <v>56</v>
      </c>
      <c r="B59" s="226" t="s">
        <v>1611</v>
      </c>
      <c r="C59" s="216" t="s">
        <v>1612</v>
      </c>
      <c r="D59" s="215"/>
      <c r="E59" s="215"/>
      <c r="F59" s="215"/>
      <c r="G59" s="215"/>
      <c r="H59" s="215"/>
      <c r="I59" s="215"/>
      <c r="J59" s="215"/>
      <c r="K59" s="227">
        <v>1</v>
      </c>
      <c r="L59" s="215">
        <v>160</v>
      </c>
      <c r="M59" s="215">
        <f t="shared" si="12"/>
        <v>160</v>
      </c>
      <c r="N59" s="215"/>
      <c r="O59" s="215"/>
      <c r="P59" s="227"/>
      <c r="Q59" s="219"/>
      <c r="R59" s="215"/>
      <c r="S59" s="215"/>
      <c r="T59" s="226"/>
      <c r="U59" s="226"/>
      <c r="V59" s="226">
        <v>1</v>
      </c>
      <c r="W59" s="226"/>
      <c r="X59" s="215" t="s">
        <v>60</v>
      </c>
      <c r="Y59" s="215">
        <v>1</v>
      </c>
      <c r="Z59" s="215">
        <v>40</v>
      </c>
      <c r="AA59" s="218">
        <f t="shared" si="8"/>
        <v>40</v>
      </c>
      <c r="AB59" s="226" t="s">
        <v>20</v>
      </c>
      <c r="AC59" s="215" t="s">
        <v>782</v>
      </c>
    </row>
    <row r="60" spans="1:29" ht="36" x14ac:dyDescent="0.25">
      <c r="A60" s="215">
        <v>57</v>
      </c>
      <c r="B60" s="226" t="s">
        <v>1613</v>
      </c>
      <c r="C60" s="216" t="s">
        <v>1614</v>
      </c>
      <c r="D60" s="215"/>
      <c r="E60" s="215"/>
      <c r="F60" s="215"/>
      <c r="G60" s="215"/>
      <c r="H60" s="215"/>
      <c r="I60" s="215"/>
      <c r="J60" s="215"/>
      <c r="K60" s="227">
        <v>1</v>
      </c>
      <c r="L60" s="215">
        <v>100</v>
      </c>
      <c r="M60" s="215">
        <f t="shared" si="12"/>
        <v>100</v>
      </c>
      <c r="N60" s="215"/>
      <c r="O60" s="215"/>
      <c r="P60" s="227"/>
      <c r="Q60" s="219"/>
      <c r="R60" s="215"/>
      <c r="S60" s="215"/>
      <c r="T60" s="226"/>
      <c r="U60" s="226"/>
      <c r="V60" s="226">
        <v>1</v>
      </c>
      <c r="W60" s="226"/>
      <c r="X60" s="215" t="s">
        <v>60</v>
      </c>
      <c r="Y60" s="215">
        <v>1</v>
      </c>
      <c r="Z60" s="215">
        <v>40</v>
      </c>
      <c r="AA60" s="218">
        <f t="shared" si="8"/>
        <v>40</v>
      </c>
      <c r="AB60" s="226" t="s">
        <v>20</v>
      </c>
      <c r="AC60" s="215" t="s">
        <v>782</v>
      </c>
    </row>
    <row r="61" spans="1:29" ht="36" x14ac:dyDescent="0.25">
      <c r="A61" s="215">
        <v>58</v>
      </c>
      <c r="B61" s="226" t="s">
        <v>1615</v>
      </c>
      <c r="C61" s="216" t="s">
        <v>1616</v>
      </c>
      <c r="D61" s="215"/>
      <c r="E61" s="215"/>
      <c r="F61" s="215"/>
      <c r="G61" s="215"/>
      <c r="H61" s="215"/>
      <c r="I61" s="215"/>
      <c r="J61" s="215"/>
      <c r="K61" s="227">
        <v>1</v>
      </c>
      <c r="L61" s="215">
        <v>160</v>
      </c>
      <c r="M61" s="215">
        <f t="shared" si="12"/>
        <v>160</v>
      </c>
      <c r="N61" s="215"/>
      <c r="O61" s="215"/>
      <c r="P61" s="227"/>
      <c r="Q61" s="219"/>
      <c r="R61" s="215"/>
      <c r="S61" s="215"/>
      <c r="T61" s="226"/>
      <c r="U61" s="226"/>
      <c r="V61" s="226">
        <v>2</v>
      </c>
      <c r="W61" s="226"/>
      <c r="X61" s="226"/>
      <c r="Y61" s="215"/>
      <c r="Z61" s="215"/>
      <c r="AA61" s="218"/>
      <c r="AB61" s="226" t="s">
        <v>20</v>
      </c>
      <c r="AC61" s="215" t="s">
        <v>782</v>
      </c>
    </row>
    <row r="62" spans="1:29" ht="36" x14ac:dyDescent="0.25">
      <c r="A62" s="215">
        <v>59</v>
      </c>
      <c r="B62" s="226" t="s">
        <v>1617</v>
      </c>
      <c r="C62" s="216" t="s">
        <v>1618</v>
      </c>
      <c r="D62" s="215"/>
      <c r="E62" s="215"/>
      <c r="F62" s="215"/>
      <c r="G62" s="215"/>
      <c r="H62" s="215"/>
      <c r="I62" s="215"/>
      <c r="J62" s="215"/>
      <c r="K62" s="215">
        <v>1</v>
      </c>
      <c r="L62" s="215">
        <v>200</v>
      </c>
      <c r="M62" s="215">
        <f t="shared" si="12"/>
        <v>200</v>
      </c>
      <c r="N62" s="215"/>
      <c r="O62" s="215"/>
      <c r="P62" s="215"/>
      <c r="Q62" s="219"/>
      <c r="R62" s="215"/>
      <c r="S62" s="215"/>
      <c r="T62" s="226"/>
      <c r="U62" s="226"/>
      <c r="V62" s="226">
        <v>1</v>
      </c>
      <c r="W62" s="226"/>
      <c r="X62" s="215" t="s">
        <v>60</v>
      </c>
      <c r="Y62" s="215">
        <v>1</v>
      </c>
      <c r="Z62" s="215">
        <v>125</v>
      </c>
      <c r="AA62" s="218">
        <f t="shared" si="8"/>
        <v>125</v>
      </c>
      <c r="AB62" s="226" t="s">
        <v>20</v>
      </c>
      <c r="AC62" s="215" t="s">
        <v>782</v>
      </c>
    </row>
    <row r="63" spans="1:29" ht="24" x14ac:dyDescent="0.25">
      <c r="A63" s="215">
        <v>60</v>
      </c>
      <c r="B63" s="226" t="s">
        <v>1619</v>
      </c>
      <c r="C63" s="216" t="s">
        <v>1620</v>
      </c>
      <c r="D63" s="215"/>
      <c r="E63" s="215"/>
      <c r="F63" s="215"/>
      <c r="G63" s="215"/>
      <c r="H63" s="215"/>
      <c r="I63" s="215"/>
      <c r="J63" s="215"/>
      <c r="K63" s="227">
        <v>1</v>
      </c>
      <c r="L63" s="215">
        <v>100</v>
      </c>
      <c r="M63" s="215">
        <f t="shared" si="12"/>
        <v>100</v>
      </c>
      <c r="N63" s="215"/>
      <c r="O63" s="215"/>
      <c r="P63" s="227"/>
      <c r="Q63" s="219"/>
      <c r="R63" s="215"/>
      <c r="S63" s="215"/>
      <c r="T63" s="226"/>
      <c r="U63" s="226"/>
      <c r="V63" s="226"/>
      <c r="W63" s="226"/>
      <c r="X63" s="215" t="s">
        <v>60</v>
      </c>
      <c r="Y63" s="215">
        <v>1</v>
      </c>
      <c r="Z63" s="215">
        <v>62.5</v>
      </c>
      <c r="AA63" s="218">
        <f t="shared" si="8"/>
        <v>62.5</v>
      </c>
      <c r="AB63" s="226" t="s">
        <v>20</v>
      </c>
      <c r="AC63" s="215" t="s">
        <v>782</v>
      </c>
    </row>
    <row r="64" spans="1:29" ht="24" x14ac:dyDescent="0.25">
      <c r="A64" s="215">
        <v>61</v>
      </c>
      <c r="B64" s="226" t="s">
        <v>1621</v>
      </c>
      <c r="C64" s="216" t="s">
        <v>1622</v>
      </c>
      <c r="D64" s="215"/>
      <c r="E64" s="215"/>
      <c r="F64" s="215"/>
      <c r="G64" s="215"/>
      <c r="H64" s="215"/>
      <c r="I64" s="215"/>
      <c r="J64" s="215"/>
      <c r="K64" s="215">
        <v>1</v>
      </c>
      <c r="L64" s="215">
        <v>100</v>
      </c>
      <c r="M64" s="215">
        <f t="shared" si="12"/>
        <v>100</v>
      </c>
      <c r="N64" s="215"/>
      <c r="O64" s="215"/>
      <c r="P64" s="215"/>
      <c r="Q64" s="219"/>
      <c r="R64" s="215"/>
      <c r="S64" s="215"/>
      <c r="T64" s="226"/>
      <c r="U64" s="226"/>
      <c r="V64" s="226"/>
      <c r="W64" s="226"/>
      <c r="X64" s="226"/>
      <c r="Y64" s="215"/>
      <c r="Z64" s="215"/>
      <c r="AA64" s="218"/>
      <c r="AB64" s="226" t="s">
        <v>20</v>
      </c>
      <c r="AC64" s="215" t="s">
        <v>782</v>
      </c>
    </row>
    <row r="65" spans="1:29" ht="48" x14ac:dyDescent="0.25">
      <c r="A65" s="215">
        <v>62</v>
      </c>
      <c r="B65" s="226" t="s">
        <v>1623</v>
      </c>
      <c r="C65" s="216" t="s">
        <v>1624</v>
      </c>
      <c r="D65" s="215"/>
      <c r="E65" s="215"/>
      <c r="F65" s="215"/>
      <c r="G65" s="215"/>
      <c r="H65" s="215"/>
      <c r="I65" s="215"/>
      <c r="J65" s="215"/>
      <c r="K65" s="227">
        <v>1</v>
      </c>
      <c r="L65" s="215">
        <v>250</v>
      </c>
      <c r="M65" s="215">
        <f t="shared" si="12"/>
        <v>250</v>
      </c>
      <c r="N65" s="215"/>
      <c r="O65" s="215"/>
      <c r="P65" s="227"/>
      <c r="Q65" s="219"/>
      <c r="R65" s="215"/>
      <c r="S65" s="215"/>
      <c r="T65" s="226"/>
      <c r="U65" s="226"/>
      <c r="V65" s="226"/>
      <c r="W65" s="226"/>
      <c r="X65" s="215" t="s">
        <v>60</v>
      </c>
      <c r="Y65" s="215">
        <v>1</v>
      </c>
      <c r="Z65" s="215">
        <v>180</v>
      </c>
      <c r="AA65" s="218">
        <f t="shared" si="8"/>
        <v>180</v>
      </c>
      <c r="AB65" s="226" t="s">
        <v>20</v>
      </c>
      <c r="AC65" s="215" t="s">
        <v>782</v>
      </c>
    </row>
    <row r="66" spans="1:29" ht="36" x14ac:dyDescent="0.25">
      <c r="A66" s="215">
        <v>63</v>
      </c>
      <c r="B66" s="226" t="s">
        <v>1625</v>
      </c>
      <c r="C66" s="216" t="s">
        <v>1626</v>
      </c>
      <c r="D66" s="215"/>
      <c r="E66" s="215"/>
      <c r="F66" s="215"/>
      <c r="G66" s="215"/>
      <c r="H66" s="215"/>
      <c r="I66" s="215"/>
      <c r="J66" s="215"/>
      <c r="K66" s="227">
        <v>1</v>
      </c>
      <c r="L66" s="215">
        <v>250</v>
      </c>
      <c r="M66" s="215">
        <f t="shared" si="12"/>
        <v>250</v>
      </c>
      <c r="N66" s="215"/>
      <c r="O66" s="215"/>
      <c r="P66" s="227"/>
      <c r="Q66" s="219"/>
      <c r="R66" s="215"/>
      <c r="S66" s="215"/>
      <c r="T66" s="226"/>
      <c r="U66" s="226"/>
      <c r="V66" s="226"/>
      <c r="W66" s="226"/>
      <c r="X66" s="226"/>
      <c r="Y66" s="215"/>
      <c r="Z66" s="215"/>
      <c r="AA66" s="218"/>
      <c r="AB66" s="226" t="s">
        <v>20</v>
      </c>
      <c r="AC66" s="215" t="s">
        <v>782</v>
      </c>
    </row>
    <row r="67" spans="1:29" ht="48" x14ac:dyDescent="0.25">
      <c r="A67" s="215">
        <v>64</v>
      </c>
      <c r="B67" s="226" t="s">
        <v>1627</v>
      </c>
      <c r="C67" s="216" t="s">
        <v>1628</v>
      </c>
      <c r="D67" s="215"/>
      <c r="E67" s="215"/>
      <c r="F67" s="215"/>
      <c r="G67" s="215"/>
      <c r="H67" s="215"/>
      <c r="I67" s="215"/>
      <c r="J67" s="215"/>
      <c r="K67" s="227">
        <v>1</v>
      </c>
      <c r="L67" s="215">
        <v>250</v>
      </c>
      <c r="M67" s="215">
        <v>250</v>
      </c>
      <c r="N67" s="215"/>
      <c r="O67" s="215"/>
      <c r="P67" s="227"/>
      <c r="Q67" s="219"/>
      <c r="R67" s="215"/>
      <c r="S67" s="215"/>
      <c r="T67" s="226"/>
      <c r="U67" s="226"/>
      <c r="V67" s="226"/>
      <c r="W67" s="226"/>
      <c r="X67" s="226"/>
      <c r="Y67" s="215"/>
      <c r="Z67" s="215"/>
      <c r="AA67" s="218"/>
      <c r="AB67" s="226" t="s">
        <v>20</v>
      </c>
      <c r="AC67" s="215" t="s">
        <v>782</v>
      </c>
    </row>
    <row r="68" spans="1:29" ht="36" x14ac:dyDescent="0.25">
      <c r="A68" s="215">
        <v>65</v>
      </c>
      <c r="B68" s="226" t="s">
        <v>1629</v>
      </c>
      <c r="C68" s="216" t="s">
        <v>1630</v>
      </c>
      <c r="D68" s="215"/>
      <c r="E68" s="215"/>
      <c r="F68" s="215"/>
      <c r="G68" s="215"/>
      <c r="H68" s="215"/>
      <c r="I68" s="215"/>
      <c r="J68" s="215"/>
      <c r="K68" s="215">
        <v>1</v>
      </c>
      <c r="L68" s="215">
        <v>315</v>
      </c>
      <c r="M68" s="215">
        <f t="shared" ref="M68:M72" si="13">K68*L68</f>
        <v>315</v>
      </c>
      <c r="N68" s="215"/>
      <c r="O68" s="215"/>
      <c r="P68" s="215"/>
      <c r="Q68" s="219"/>
      <c r="R68" s="215"/>
      <c r="S68" s="215"/>
      <c r="T68" s="226"/>
      <c r="U68" s="226"/>
      <c r="V68" s="226"/>
      <c r="W68" s="226"/>
      <c r="X68" s="226"/>
      <c r="Y68" s="215"/>
      <c r="Z68" s="215"/>
      <c r="AA68" s="218"/>
      <c r="AB68" s="226" t="s">
        <v>20</v>
      </c>
      <c r="AC68" s="215" t="s">
        <v>782</v>
      </c>
    </row>
    <row r="69" spans="1:29" ht="36" x14ac:dyDescent="0.25">
      <c r="A69" s="215">
        <v>66</v>
      </c>
      <c r="B69" s="226" t="s">
        <v>1631</v>
      </c>
      <c r="C69" s="216" t="s">
        <v>1632</v>
      </c>
      <c r="D69" s="215"/>
      <c r="E69" s="215"/>
      <c r="F69" s="215"/>
      <c r="G69" s="215"/>
      <c r="H69" s="215"/>
      <c r="I69" s="215"/>
      <c r="J69" s="215"/>
      <c r="K69" s="227">
        <v>1</v>
      </c>
      <c r="L69" s="215">
        <v>250</v>
      </c>
      <c r="M69" s="215">
        <f t="shared" si="13"/>
        <v>250</v>
      </c>
      <c r="N69" s="215"/>
      <c r="O69" s="215"/>
      <c r="P69" s="227"/>
      <c r="Q69" s="219"/>
      <c r="R69" s="215"/>
      <c r="S69" s="215"/>
      <c r="T69" s="226"/>
      <c r="U69" s="226"/>
      <c r="V69" s="226"/>
      <c r="W69" s="226"/>
      <c r="X69" s="226"/>
      <c r="Y69" s="215"/>
      <c r="Z69" s="215"/>
      <c r="AA69" s="218"/>
      <c r="AB69" s="226" t="s">
        <v>20</v>
      </c>
      <c r="AC69" s="215" t="s">
        <v>782</v>
      </c>
    </row>
    <row r="70" spans="1:29" ht="48" x14ac:dyDescent="0.25">
      <c r="A70" s="215">
        <v>67</v>
      </c>
      <c r="B70" s="226" t="s">
        <v>1633</v>
      </c>
      <c r="C70" s="216" t="s">
        <v>1634</v>
      </c>
      <c r="D70" s="215"/>
      <c r="E70" s="215"/>
      <c r="F70" s="215"/>
      <c r="G70" s="215"/>
      <c r="H70" s="215"/>
      <c r="I70" s="215"/>
      <c r="J70" s="215"/>
      <c r="K70" s="215">
        <v>1</v>
      </c>
      <c r="L70" s="215">
        <v>250</v>
      </c>
      <c r="M70" s="215">
        <f t="shared" si="13"/>
        <v>250</v>
      </c>
      <c r="N70" s="215"/>
      <c r="O70" s="215"/>
      <c r="P70" s="215"/>
      <c r="Q70" s="219"/>
      <c r="R70" s="215"/>
      <c r="S70" s="215"/>
      <c r="T70" s="226"/>
      <c r="U70" s="226"/>
      <c r="V70" s="226"/>
      <c r="W70" s="226"/>
      <c r="X70" s="226"/>
      <c r="Y70" s="215"/>
      <c r="Z70" s="215"/>
      <c r="AA70" s="218"/>
      <c r="AB70" s="226" t="s">
        <v>20</v>
      </c>
      <c r="AC70" s="215" t="s">
        <v>782</v>
      </c>
    </row>
    <row r="71" spans="1:29" ht="36" x14ac:dyDescent="0.25">
      <c r="A71" s="215">
        <v>68</v>
      </c>
      <c r="B71" s="226" t="s">
        <v>1635</v>
      </c>
      <c r="C71" s="216" t="s">
        <v>1636</v>
      </c>
      <c r="D71" s="215"/>
      <c r="E71" s="215"/>
      <c r="F71" s="215"/>
      <c r="G71" s="215"/>
      <c r="H71" s="215"/>
      <c r="I71" s="215"/>
      <c r="J71" s="215"/>
      <c r="K71" s="227">
        <v>1</v>
      </c>
      <c r="L71" s="215">
        <v>250</v>
      </c>
      <c r="M71" s="215">
        <f t="shared" si="13"/>
        <v>250</v>
      </c>
      <c r="N71" s="215"/>
      <c r="O71" s="215"/>
      <c r="P71" s="227"/>
      <c r="Q71" s="219"/>
      <c r="R71" s="215"/>
      <c r="S71" s="215"/>
      <c r="T71" s="226"/>
      <c r="U71" s="226"/>
      <c r="V71" s="226"/>
      <c r="W71" s="226"/>
      <c r="X71" s="226"/>
      <c r="Y71" s="215"/>
      <c r="Z71" s="215"/>
      <c r="AA71" s="218"/>
      <c r="AB71" s="226" t="s">
        <v>20</v>
      </c>
      <c r="AC71" s="215" t="s">
        <v>782</v>
      </c>
    </row>
    <row r="72" spans="1:29" ht="48" x14ac:dyDescent="0.25">
      <c r="A72" s="215">
        <v>69</v>
      </c>
      <c r="B72" s="226" t="s">
        <v>1637</v>
      </c>
      <c r="C72" s="216" t="s">
        <v>1638</v>
      </c>
      <c r="D72" s="215"/>
      <c r="E72" s="215"/>
      <c r="F72" s="215"/>
      <c r="G72" s="215"/>
      <c r="H72" s="215"/>
      <c r="I72" s="215"/>
      <c r="J72" s="215"/>
      <c r="K72" s="227">
        <v>1</v>
      </c>
      <c r="L72" s="215">
        <v>100</v>
      </c>
      <c r="M72" s="215">
        <f t="shared" si="13"/>
        <v>100</v>
      </c>
      <c r="N72" s="215"/>
      <c r="O72" s="215"/>
      <c r="P72" s="227"/>
      <c r="Q72" s="219"/>
      <c r="R72" s="215"/>
      <c r="S72" s="215"/>
      <c r="T72" s="226"/>
      <c r="U72" s="226"/>
      <c r="V72" s="226"/>
      <c r="W72" s="226"/>
      <c r="X72" s="215" t="s">
        <v>60</v>
      </c>
      <c r="Y72" s="215">
        <v>1</v>
      </c>
      <c r="Z72" s="215">
        <v>62.5</v>
      </c>
      <c r="AA72" s="218">
        <f t="shared" si="8"/>
        <v>62.5</v>
      </c>
      <c r="AB72" s="226" t="s">
        <v>20</v>
      </c>
      <c r="AC72" s="215" t="s">
        <v>782</v>
      </c>
    </row>
    <row r="73" spans="1:29" x14ac:dyDescent="0.25">
      <c r="A73" s="215">
        <v>70</v>
      </c>
      <c r="B73" s="226"/>
      <c r="C73" s="216"/>
      <c r="D73" s="215"/>
      <c r="E73" s="215"/>
      <c r="F73" s="215"/>
      <c r="G73" s="215"/>
      <c r="H73" s="215"/>
      <c r="I73" s="215"/>
      <c r="J73" s="215"/>
      <c r="K73" s="227"/>
      <c r="L73" s="215"/>
      <c r="M73" s="215"/>
      <c r="N73" s="215"/>
      <c r="O73" s="215"/>
      <c r="P73" s="227"/>
      <c r="Q73" s="219"/>
      <c r="R73" s="215"/>
      <c r="S73" s="215"/>
      <c r="T73" s="226"/>
      <c r="U73" s="226"/>
      <c r="V73" s="226"/>
      <c r="W73" s="226"/>
      <c r="X73" s="215" t="s">
        <v>60</v>
      </c>
      <c r="Y73" s="215">
        <v>1</v>
      </c>
      <c r="Z73" s="215">
        <v>40</v>
      </c>
      <c r="AA73" s="218">
        <f t="shared" si="8"/>
        <v>40</v>
      </c>
      <c r="AB73" s="226" t="s">
        <v>20</v>
      </c>
      <c r="AC73" s="215" t="s">
        <v>782</v>
      </c>
    </row>
    <row r="74" spans="1:29" ht="36" x14ac:dyDescent="0.25">
      <c r="A74" s="215">
        <v>71</v>
      </c>
      <c r="B74" s="226" t="s">
        <v>1639</v>
      </c>
      <c r="C74" s="228" t="s">
        <v>1640</v>
      </c>
      <c r="D74" s="229"/>
      <c r="E74" s="229"/>
      <c r="F74" s="229"/>
      <c r="G74" s="229"/>
      <c r="H74" s="229"/>
      <c r="I74" s="229"/>
      <c r="J74" s="229"/>
      <c r="K74" s="227">
        <v>1</v>
      </c>
      <c r="L74" s="215">
        <v>250</v>
      </c>
      <c r="M74" s="215">
        <f t="shared" ref="M74:M78" si="14">K74*L74</f>
        <v>250</v>
      </c>
      <c r="N74" s="215"/>
      <c r="O74" s="215"/>
      <c r="P74" s="227"/>
      <c r="Q74" s="219"/>
      <c r="R74" s="215"/>
      <c r="S74" s="215"/>
      <c r="T74" s="226"/>
      <c r="U74" s="226"/>
      <c r="V74" s="226">
        <v>1</v>
      </c>
      <c r="W74" s="226"/>
      <c r="X74" s="215" t="s">
        <v>60</v>
      </c>
      <c r="Y74" s="215">
        <v>1</v>
      </c>
      <c r="Z74" s="215">
        <v>160</v>
      </c>
      <c r="AA74" s="218">
        <f t="shared" si="8"/>
        <v>160</v>
      </c>
      <c r="AB74" s="226" t="s">
        <v>20</v>
      </c>
      <c r="AC74" s="215" t="s">
        <v>782</v>
      </c>
    </row>
    <row r="75" spans="1:29" ht="36" x14ac:dyDescent="0.25">
      <c r="A75" s="215">
        <v>72</v>
      </c>
      <c r="B75" s="226" t="s">
        <v>1641</v>
      </c>
      <c r="C75" s="216" t="s">
        <v>1642</v>
      </c>
      <c r="D75" s="215"/>
      <c r="E75" s="215"/>
      <c r="F75" s="215"/>
      <c r="G75" s="215"/>
      <c r="H75" s="215"/>
      <c r="I75" s="215"/>
      <c r="J75" s="215"/>
      <c r="K75" s="227">
        <v>1</v>
      </c>
      <c r="L75" s="215">
        <v>250</v>
      </c>
      <c r="M75" s="215">
        <f t="shared" si="14"/>
        <v>250</v>
      </c>
      <c r="N75" s="215"/>
      <c r="O75" s="215"/>
      <c r="P75" s="227"/>
      <c r="Q75" s="219"/>
      <c r="R75" s="215"/>
      <c r="S75" s="215"/>
      <c r="T75" s="226"/>
      <c r="U75" s="226"/>
      <c r="V75" s="226">
        <v>1</v>
      </c>
      <c r="W75" s="226"/>
      <c r="X75" s="215" t="s">
        <v>60</v>
      </c>
      <c r="Y75" s="215">
        <v>1</v>
      </c>
      <c r="Z75" s="215">
        <v>82.5</v>
      </c>
      <c r="AA75" s="218">
        <f t="shared" si="8"/>
        <v>82.5</v>
      </c>
      <c r="AB75" s="226" t="s">
        <v>20</v>
      </c>
      <c r="AC75" s="215" t="s">
        <v>782</v>
      </c>
    </row>
    <row r="76" spans="1:29" ht="36" x14ac:dyDescent="0.25">
      <c r="A76" s="215">
        <v>73</v>
      </c>
      <c r="B76" s="226" t="s">
        <v>1643</v>
      </c>
      <c r="C76" s="216" t="s">
        <v>1644</v>
      </c>
      <c r="D76" s="215"/>
      <c r="E76" s="215"/>
      <c r="F76" s="215"/>
      <c r="G76" s="215"/>
      <c r="H76" s="215"/>
      <c r="I76" s="215"/>
      <c r="J76" s="215"/>
      <c r="K76" s="227">
        <v>1</v>
      </c>
      <c r="L76" s="215">
        <v>100</v>
      </c>
      <c r="M76" s="215">
        <f t="shared" si="14"/>
        <v>100</v>
      </c>
      <c r="N76" s="215"/>
      <c r="O76" s="215"/>
      <c r="P76" s="227"/>
      <c r="Q76" s="219"/>
      <c r="R76" s="215"/>
      <c r="S76" s="215"/>
      <c r="T76" s="226"/>
      <c r="U76" s="226"/>
      <c r="V76" s="226">
        <v>1</v>
      </c>
      <c r="W76" s="226"/>
      <c r="X76" s="215" t="s">
        <v>60</v>
      </c>
      <c r="Y76" s="215">
        <v>1</v>
      </c>
      <c r="Z76" s="215">
        <v>62.5</v>
      </c>
      <c r="AA76" s="218">
        <f t="shared" si="8"/>
        <v>62.5</v>
      </c>
      <c r="AB76" s="226" t="s">
        <v>20</v>
      </c>
      <c r="AC76" s="215" t="s">
        <v>782</v>
      </c>
    </row>
    <row r="77" spans="1:29" ht="48" x14ac:dyDescent="0.25">
      <c r="A77" s="215">
        <v>74</v>
      </c>
      <c r="B77" s="226" t="s">
        <v>1645</v>
      </c>
      <c r="C77" s="228" t="s">
        <v>1646</v>
      </c>
      <c r="D77" s="229"/>
      <c r="E77" s="229"/>
      <c r="F77" s="229"/>
      <c r="G77" s="229"/>
      <c r="H77" s="229"/>
      <c r="I77" s="229"/>
      <c r="J77" s="229"/>
      <c r="K77" s="226">
        <v>1</v>
      </c>
      <c r="L77" s="215">
        <v>250</v>
      </c>
      <c r="M77" s="215">
        <f t="shared" si="14"/>
        <v>250</v>
      </c>
      <c r="N77" s="215"/>
      <c r="O77" s="215"/>
      <c r="P77" s="226"/>
      <c r="Q77" s="219"/>
      <c r="R77" s="215"/>
      <c r="S77" s="215"/>
      <c r="T77" s="226"/>
      <c r="U77" s="226"/>
      <c r="V77" s="226"/>
      <c r="W77" s="226"/>
      <c r="X77" s="215" t="s">
        <v>60</v>
      </c>
      <c r="Y77" s="215">
        <v>1</v>
      </c>
      <c r="Z77" s="215">
        <v>125</v>
      </c>
      <c r="AA77" s="218">
        <f t="shared" si="8"/>
        <v>125</v>
      </c>
      <c r="AB77" s="226" t="s">
        <v>20</v>
      </c>
      <c r="AC77" s="215" t="s">
        <v>782</v>
      </c>
    </row>
    <row r="78" spans="1:29" ht="48" x14ac:dyDescent="0.25">
      <c r="A78" s="215">
        <v>75</v>
      </c>
      <c r="B78" s="226" t="s">
        <v>1647</v>
      </c>
      <c r="C78" s="216" t="s">
        <v>1648</v>
      </c>
      <c r="D78" s="215"/>
      <c r="E78" s="215"/>
      <c r="F78" s="215"/>
      <c r="G78" s="215"/>
      <c r="H78" s="215"/>
      <c r="I78" s="215"/>
      <c r="J78" s="215"/>
      <c r="K78" s="227">
        <v>1</v>
      </c>
      <c r="L78" s="215">
        <v>160</v>
      </c>
      <c r="M78" s="215">
        <f t="shared" si="14"/>
        <v>160</v>
      </c>
      <c r="N78" s="215"/>
      <c r="O78" s="215"/>
      <c r="P78" s="227"/>
      <c r="Q78" s="219"/>
      <c r="R78" s="215"/>
      <c r="S78" s="215"/>
      <c r="T78" s="226"/>
      <c r="U78" s="226"/>
      <c r="V78" s="226">
        <v>1</v>
      </c>
      <c r="W78" s="226"/>
      <c r="X78" s="226"/>
      <c r="Y78" s="215"/>
      <c r="Z78" s="215"/>
      <c r="AA78" s="218"/>
      <c r="AB78" s="226" t="s">
        <v>20</v>
      </c>
      <c r="AC78" s="215" t="s">
        <v>782</v>
      </c>
    </row>
    <row r="79" spans="1:29" ht="48" x14ac:dyDescent="0.25">
      <c r="A79" s="215">
        <v>76</v>
      </c>
      <c r="B79" s="226" t="s">
        <v>1649</v>
      </c>
      <c r="C79" s="216" t="s">
        <v>1650</v>
      </c>
      <c r="D79" s="215"/>
      <c r="E79" s="215"/>
      <c r="F79" s="215"/>
      <c r="G79" s="215"/>
      <c r="H79" s="215"/>
      <c r="I79" s="215"/>
      <c r="J79" s="215"/>
      <c r="K79" s="227">
        <v>1</v>
      </c>
      <c r="L79" s="215">
        <v>315</v>
      </c>
      <c r="M79" s="215">
        <v>315</v>
      </c>
      <c r="N79" s="215"/>
      <c r="O79" s="215"/>
      <c r="P79" s="227"/>
      <c r="Q79" s="219"/>
      <c r="R79" s="215"/>
      <c r="S79" s="215"/>
      <c r="T79" s="226"/>
      <c r="U79" s="226"/>
      <c r="V79" s="226"/>
      <c r="W79" s="226"/>
      <c r="X79" s="226"/>
      <c r="Y79" s="215"/>
      <c r="Z79" s="215"/>
      <c r="AA79" s="218"/>
      <c r="AB79" s="226" t="s">
        <v>20</v>
      </c>
      <c r="AC79" s="215" t="s">
        <v>782</v>
      </c>
    </row>
    <row r="80" spans="1:29" ht="48" x14ac:dyDescent="0.25">
      <c r="A80" s="215">
        <v>77</v>
      </c>
      <c r="B80" s="226" t="s">
        <v>1651</v>
      </c>
      <c r="C80" s="216" t="s">
        <v>1652</v>
      </c>
      <c r="D80" s="215"/>
      <c r="E80" s="215"/>
      <c r="F80" s="215"/>
      <c r="G80" s="215"/>
      <c r="H80" s="215"/>
      <c r="I80" s="215"/>
      <c r="J80" s="215"/>
      <c r="K80" s="227">
        <v>1</v>
      </c>
      <c r="L80" s="215">
        <v>100</v>
      </c>
      <c r="M80" s="215">
        <f t="shared" ref="M80:M90" si="15">K80*L80</f>
        <v>100</v>
      </c>
      <c r="N80" s="215"/>
      <c r="O80" s="215"/>
      <c r="P80" s="227"/>
      <c r="Q80" s="219"/>
      <c r="R80" s="215"/>
      <c r="S80" s="215"/>
      <c r="T80" s="226"/>
      <c r="U80" s="226"/>
      <c r="V80" s="226"/>
      <c r="W80" s="226"/>
      <c r="X80" s="226"/>
      <c r="Y80" s="215"/>
      <c r="Z80" s="215"/>
      <c r="AA80" s="218"/>
      <c r="AB80" s="226" t="s">
        <v>20</v>
      </c>
      <c r="AC80" s="215" t="s">
        <v>782</v>
      </c>
    </row>
    <row r="81" spans="1:29" ht="48" x14ac:dyDescent="0.25">
      <c r="A81" s="215">
        <v>78</v>
      </c>
      <c r="B81" s="226" t="s">
        <v>1653</v>
      </c>
      <c r="C81" s="216" t="s">
        <v>1654</v>
      </c>
      <c r="D81" s="215"/>
      <c r="E81" s="215"/>
      <c r="F81" s="215"/>
      <c r="G81" s="215"/>
      <c r="H81" s="215"/>
      <c r="I81" s="215"/>
      <c r="J81" s="215"/>
      <c r="K81" s="215">
        <v>1</v>
      </c>
      <c r="L81" s="215">
        <v>250</v>
      </c>
      <c r="M81" s="215">
        <f t="shared" si="15"/>
        <v>250</v>
      </c>
      <c r="N81" s="215"/>
      <c r="O81" s="215"/>
      <c r="P81" s="215"/>
      <c r="Q81" s="219"/>
      <c r="R81" s="215"/>
      <c r="S81" s="215"/>
      <c r="T81" s="226"/>
      <c r="U81" s="226"/>
      <c r="V81" s="226">
        <v>2</v>
      </c>
      <c r="W81" s="226"/>
      <c r="X81" s="215" t="s">
        <v>60</v>
      </c>
      <c r="Y81" s="215">
        <v>1</v>
      </c>
      <c r="Z81" s="215">
        <v>250</v>
      </c>
      <c r="AA81" s="218">
        <f t="shared" si="8"/>
        <v>250</v>
      </c>
      <c r="AB81" s="226" t="s">
        <v>20</v>
      </c>
      <c r="AC81" s="215" t="s">
        <v>782</v>
      </c>
    </row>
    <row r="82" spans="1:29" ht="60" x14ac:dyDescent="0.25">
      <c r="A82" s="215">
        <v>79</v>
      </c>
      <c r="B82" s="226" t="s">
        <v>1655</v>
      </c>
      <c r="C82" s="216" t="s">
        <v>1656</v>
      </c>
      <c r="D82" s="215"/>
      <c r="E82" s="215"/>
      <c r="F82" s="215"/>
      <c r="G82" s="215"/>
      <c r="H82" s="215"/>
      <c r="I82" s="215"/>
      <c r="J82" s="215"/>
      <c r="K82" s="215">
        <v>1</v>
      </c>
      <c r="L82" s="215">
        <v>100</v>
      </c>
      <c r="M82" s="215">
        <f t="shared" si="15"/>
        <v>100</v>
      </c>
      <c r="N82" s="215"/>
      <c r="O82" s="215"/>
      <c r="P82" s="215"/>
      <c r="Q82" s="219"/>
      <c r="R82" s="215"/>
      <c r="S82" s="215"/>
      <c r="T82" s="226"/>
      <c r="U82" s="226"/>
      <c r="V82" s="226"/>
      <c r="W82" s="226"/>
      <c r="X82" s="215" t="s">
        <v>60</v>
      </c>
      <c r="Y82" s="215">
        <v>1</v>
      </c>
      <c r="Z82" s="215">
        <v>35</v>
      </c>
      <c r="AA82" s="218">
        <f t="shared" si="8"/>
        <v>35</v>
      </c>
      <c r="AB82" s="226" t="s">
        <v>20</v>
      </c>
      <c r="AC82" s="215" t="s">
        <v>782</v>
      </c>
    </row>
    <row r="83" spans="1:29" ht="36" x14ac:dyDescent="0.25">
      <c r="A83" s="215">
        <v>80</v>
      </c>
      <c r="B83" s="226" t="s">
        <v>1657</v>
      </c>
      <c r="C83" s="216" t="s">
        <v>1658</v>
      </c>
      <c r="D83" s="215"/>
      <c r="E83" s="215"/>
      <c r="F83" s="215"/>
      <c r="G83" s="215"/>
      <c r="H83" s="215"/>
      <c r="I83" s="215"/>
      <c r="J83" s="215"/>
      <c r="K83" s="215">
        <v>1</v>
      </c>
      <c r="L83" s="215">
        <v>160</v>
      </c>
      <c r="M83" s="215">
        <f t="shared" si="15"/>
        <v>160</v>
      </c>
      <c r="N83" s="215"/>
      <c r="O83" s="215"/>
      <c r="P83" s="215"/>
      <c r="Q83" s="219"/>
      <c r="R83" s="215"/>
      <c r="S83" s="215"/>
      <c r="T83" s="226">
        <v>1</v>
      </c>
      <c r="U83" s="226"/>
      <c r="V83" s="226">
        <v>1</v>
      </c>
      <c r="W83" s="226"/>
      <c r="X83" s="215" t="s">
        <v>60</v>
      </c>
      <c r="Y83" s="215">
        <v>1</v>
      </c>
      <c r="Z83" s="215">
        <v>250</v>
      </c>
      <c r="AA83" s="218">
        <f t="shared" si="8"/>
        <v>250</v>
      </c>
      <c r="AB83" s="226" t="s">
        <v>20</v>
      </c>
      <c r="AC83" s="215" t="s">
        <v>782</v>
      </c>
    </row>
    <row r="84" spans="1:29" ht="48" x14ac:dyDescent="0.25">
      <c r="A84" s="215">
        <v>81</v>
      </c>
      <c r="B84" s="226" t="s">
        <v>1659</v>
      </c>
      <c r="C84" s="216" t="s">
        <v>1660</v>
      </c>
      <c r="D84" s="215"/>
      <c r="E84" s="215"/>
      <c r="F84" s="215"/>
      <c r="G84" s="215"/>
      <c r="H84" s="215"/>
      <c r="I84" s="215"/>
      <c r="J84" s="215"/>
      <c r="K84" s="215">
        <v>1</v>
      </c>
      <c r="L84" s="215">
        <v>250</v>
      </c>
      <c r="M84" s="215">
        <f t="shared" si="15"/>
        <v>250</v>
      </c>
      <c r="N84" s="215"/>
      <c r="O84" s="215"/>
      <c r="P84" s="215"/>
      <c r="Q84" s="219"/>
      <c r="R84" s="215"/>
      <c r="S84" s="215"/>
      <c r="T84" s="226"/>
      <c r="U84" s="226"/>
      <c r="V84" s="226"/>
      <c r="W84" s="226"/>
      <c r="X84" s="215" t="s">
        <v>60</v>
      </c>
      <c r="Y84" s="215">
        <v>1</v>
      </c>
      <c r="Z84" s="215">
        <v>160</v>
      </c>
      <c r="AA84" s="218">
        <f t="shared" si="8"/>
        <v>160</v>
      </c>
      <c r="AB84" s="226" t="s">
        <v>20</v>
      </c>
      <c r="AC84" s="215" t="s">
        <v>782</v>
      </c>
    </row>
    <row r="85" spans="1:29" ht="36" x14ac:dyDescent="0.25">
      <c r="A85" s="215">
        <v>82</v>
      </c>
      <c r="B85" s="226" t="s">
        <v>1661</v>
      </c>
      <c r="C85" s="216" t="s">
        <v>1662</v>
      </c>
      <c r="D85" s="215"/>
      <c r="E85" s="215"/>
      <c r="F85" s="215"/>
      <c r="G85" s="215"/>
      <c r="H85" s="215"/>
      <c r="I85" s="215"/>
      <c r="J85" s="215"/>
      <c r="K85" s="227">
        <v>1</v>
      </c>
      <c r="L85" s="215">
        <v>250</v>
      </c>
      <c r="M85" s="215">
        <f t="shared" si="15"/>
        <v>250</v>
      </c>
      <c r="N85" s="215"/>
      <c r="O85" s="215"/>
      <c r="P85" s="227"/>
      <c r="Q85" s="219"/>
      <c r="R85" s="215"/>
      <c r="S85" s="215"/>
      <c r="T85" s="226"/>
      <c r="U85" s="226"/>
      <c r="V85" s="226"/>
      <c r="W85" s="226"/>
      <c r="X85" s="215" t="s">
        <v>60</v>
      </c>
      <c r="Y85" s="215">
        <v>1</v>
      </c>
      <c r="Z85" s="215">
        <v>250</v>
      </c>
      <c r="AA85" s="218">
        <f t="shared" si="8"/>
        <v>250</v>
      </c>
      <c r="AB85" s="226" t="s">
        <v>20</v>
      </c>
      <c r="AC85" s="215" t="s">
        <v>782</v>
      </c>
    </row>
    <row r="86" spans="1:29" ht="60" x14ac:dyDescent="0.25">
      <c r="A86" s="215">
        <v>83</v>
      </c>
      <c r="B86" s="226" t="s">
        <v>1663</v>
      </c>
      <c r="C86" s="216" t="s">
        <v>1664</v>
      </c>
      <c r="D86" s="215"/>
      <c r="E86" s="215"/>
      <c r="F86" s="215"/>
      <c r="G86" s="215"/>
      <c r="H86" s="215"/>
      <c r="I86" s="215"/>
      <c r="J86" s="215"/>
      <c r="K86" s="227">
        <v>1</v>
      </c>
      <c r="L86" s="215">
        <v>250</v>
      </c>
      <c r="M86" s="215">
        <f t="shared" si="15"/>
        <v>250</v>
      </c>
      <c r="N86" s="215"/>
      <c r="O86" s="215"/>
      <c r="P86" s="227"/>
      <c r="Q86" s="219"/>
      <c r="R86" s="215"/>
      <c r="S86" s="215"/>
      <c r="T86" s="226"/>
      <c r="U86" s="226"/>
      <c r="V86" s="226"/>
      <c r="W86" s="226"/>
      <c r="X86" s="215" t="s">
        <v>60</v>
      </c>
      <c r="Y86" s="215">
        <v>1</v>
      </c>
      <c r="Z86" s="215">
        <v>160</v>
      </c>
      <c r="AA86" s="218">
        <f t="shared" si="8"/>
        <v>160</v>
      </c>
      <c r="AB86" s="226" t="s">
        <v>20</v>
      </c>
      <c r="AC86" s="215" t="s">
        <v>782</v>
      </c>
    </row>
    <row r="87" spans="1:29" ht="48" x14ac:dyDescent="0.25">
      <c r="A87" s="215">
        <v>84</v>
      </c>
      <c r="B87" s="226" t="s">
        <v>1665</v>
      </c>
      <c r="C87" s="216" t="s">
        <v>1666</v>
      </c>
      <c r="D87" s="215"/>
      <c r="E87" s="215"/>
      <c r="F87" s="215"/>
      <c r="G87" s="215"/>
      <c r="H87" s="215"/>
      <c r="I87" s="215"/>
      <c r="J87" s="215"/>
      <c r="K87" s="227">
        <v>1</v>
      </c>
      <c r="L87" s="215">
        <v>315</v>
      </c>
      <c r="M87" s="215">
        <v>315</v>
      </c>
      <c r="N87" s="215"/>
      <c r="O87" s="215"/>
      <c r="P87" s="227"/>
      <c r="Q87" s="219"/>
      <c r="R87" s="215"/>
      <c r="S87" s="215"/>
      <c r="T87" s="226"/>
      <c r="U87" s="226"/>
      <c r="V87" s="226"/>
      <c r="W87" s="226"/>
      <c r="X87" s="215"/>
      <c r="Y87" s="215"/>
      <c r="Z87" s="215"/>
      <c r="AA87" s="218"/>
      <c r="AB87" s="226" t="s">
        <v>20</v>
      </c>
      <c r="AC87" s="215" t="s">
        <v>782</v>
      </c>
    </row>
    <row r="88" spans="1:29" ht="60" x14ac:dyDescent="0.25">
      <c r="A88" s="215">
        <v>85</v>
      </c>
      <c r="B88" s="226" t="s">
        <v>1667</v>
      </c>
      <c r="C88" s="216" t="s">
        <v>1668</v>
      </c>
      <c r="D88" s="215"/>
      <c r="E88" s="215"/>
      <c r="F88" s="215"/>
      <c r="G88" s="215"/>
      <c r="H88" s="215"/>
      <c r="I88" s="215"/>
      <c r="J88" s="215"/>
      <c r="K88" s="227">
        <v>1</v>
      </c>
      <c r="L88" s="215">
        <v>250</v>
      </c>
      <c r="M88" s="215">
        <f t="shared" si="15"/>
        <v>250</v>
      </c>
      <c r="N88" s="215"/>
      <c r="O88" s="215"/>
      <c r="P88" s="227"/>
      <c r="Q88" s="219"/>
      <c r="R88" s="215"/>
      <c r="S88" s="215"/>
      <c r="T88" s="226"/>
      <c r="U88" s="226"/>
      <c r="V88" s="226"/>
      <c r="W88" s="226"/>
      <c r="X88" s="226"/>
      <c r="Y88" s="215"/>
      <c r="Z88" s="215"/>
      <c r="AA88" s="218"/>
      <c r="AB88" s="226" t="s">
        <v>20</v>
      </c>
      <c r="AC88" s="215" t="s">
        <v>782</v>
      </c>
    </row>
    <row r="89" spans="1:29" ht="36" x14ac:dyDescent="0.25">
      <c r="A89" s="215">
        <v>86</v>
      </c>
      <c r="B89" s="226" t="s">
        <v>1669</v>
      </c>
      <c r="C89" s="216" t="s">
        <v>1670</v>
      </c>
      <c r="D89" s="215"/>
      <c r="E89" s="215"/>
      <c r="F89" s="215"/>
      <c r="G89" s="215"/>
      <c r="H89" s="215"/>
      <c r="I89" s="215"/>
      <c r="J89" s="215"/>
      <c r="K89" s="227">
        <v>1</v>
      </c>
      <c r="L89" s="215">
        <v>160</v>
      </c>
      <c r="M89" s="215">
        <f t="shared" si="15"/>
        <v>160</v>
      </c>
      <c r="N89" s="215"/>
      <c r="O89" s="215"/>
      <c r="P89" s="227"/>
      <c r="Q89" s="219"/>
      <c r="R89" s="215"/>
      <c r="S89" s="215"/>
      <c r="T89" s="226"/>
      <c r="U89" s="226"/>
      <c r="V89" s="226">
        <v>1</v>
      </c>
      <c r="W89" s="226"/>
      <c r="X89" s="226"/>
      <c r="Y89" s="215"/>
      <c r="Z89" s="215"/>
      <c r="AA89" s="218"/>
      <c r="AB89" s="226" t="s">
        <v>20</v>
      </c>
      <c r="AC89" s="215" t="s">
        <v>782</v>
      </c>
    </row>
    <row r="90" spans="1:29" ht="36" x14ac:dyDescent="0.25">
      <c r="A90" s="215">
        <v>87</v>
      </c>
      <c r="B90" s="226" t="s">
        <v>1671</v>
      </c>
      <c r="C90" s="216" t="s">
        <v>1672</v>
      </c>
      <c r="D90" s="215"/>
      <c r="E90" s="215"/>
      <c r="F90" s="215"/>
      <c r="G90" s="215"/>
      <c r="H90" s="215"/>
      <c r="I90" s="215"/>
      <c r="J90" s="215"/>
      <c r="K90" s="227">
        <v>1</v>
      </c>
      <c r="L90" s="215">
        <v>160</v>
      </c>
      <c r="M90" s="215">
        <f t="shared" si="15"/>
        <v>160</v>
      </c>
      <c r="N90" s="215"/>
      <c r="O90" s="215"/>
      <c r="P90" s="227"/>
      <c r="Q90" s="219"/>
      <c r="R90" s="215"/>
      <c r="S90" s="215"/>
      <c r="T90" s="226"/>
      <c r="U90" s="226"/>
      <c r="V90" s="226"/>
      <c r="W90" s="226"/>
      <c r="X90" s="226"/>
      <c r="Y90" s="215"/>
      <c r="Z90" s="215"/>
      <c r="AA90" s="218"/>
      <c r="AB90" s="226" t="s">
        <v>20</v>
      </c>
      <c r="AC90" s="215" t="s">
        <v>782</v>
      </c>
    </row>
    <row r="91" spans="1:29" ht="48" x14ac:dyDescent="0.25">
      <c r="A91" s="215">
        <v>88</v>
      </c>
      <c r="B91" s="226" t="s">
        <v>1673</v>
      </c>
      <c r="C91" s="216" t="s">
        <v>1674</v>
      </c>
      <c r="D91" s="215"/>
      <c r="E91" s="215"/>
      <c r="F91" s="215"/>
      <c r="G91" s="215"/>
      <c r="H91" s="215"/>
      <c r="I91" s="215"/>
      <c r="J91" s="215"/>
      <c r="K91" s="227">
        <v>1</v>
      </c>
      <c r="L91" s="215">
        <v>250</v>
      </c>
      <c r="M91" s="215">
        <v>250</v>
      </c>
      <c r="N91" s="215"/>
      <c r="O91" s="215"/>
      <c r="P91" s="227"/>
      <c r="Q91" s="219"/>
      <c r="R91" s="215"/>
      <c r="S91" s="215"/>
      <c r="T91" s="226"/>
      <c r="U91" s="226"/>
      <c r="V91" s="226"/>
      <c r="W91" s="226"/>
      <c r="X91" s="226"/>
      <c r="Y91" s="215"/>
      <c r="Z91" s="215"/>
      <c r="AA91" s="218"/>
      <c r="AB91" s="226" t="s">
        <v>20</v>
      </c>
      <c r="AC91" s="215" t="s">
        <v>782</v>
      </c>
    </row>
    <row r="92" spans="1:29" ht="36" x14ac:dyDescent="0.25">
      <c r="A92" s="215">
        <v>89</v>
      </c>
      <c r="B92" s="226" t="s">
        <v>1675</v>
      </c>
      <c r="C92" s="228" t="s">
        <v>1676</v>
      </c>
      <c r="D92" s="229"/>
      <c r="E92" s="229"/>
      <c r="F92" s="229"/>
      <c r="G92" s="229"/>
      <c r="H92" s="229"/>
      <c r="I92" s="229"/>
      <c r="J92" s="229"/>
      <c r="K92" s="227">
        <v>1</v>
      </c>
      <c r="L92" s="215">
        <v>250</v>
      </c>
      <c r="M92" s="215">
        <f t="shared" ref="M92" si="16">K92*L92</f>
        <v>250</v>
      </c>
      <c r="N92" s="215"/>
      <c r="O92" s="215"/>
      <c r="P92" s="227"/>
      <c r="Q92" s="219"/>
      <c r="R92" s="215"/>
      <c r="S92" s="215"/>
      <c r="T92" s="226"/>
      <c r="U92" s="226"/>
      <c r="V92" s="226">
        <v>1</v>
      </c>
      <c r="W92" s="226"/>
      <c r="X92" s="215" t="s">
        <v>60</v>
      </c>
      <c r="Y92" s="226">
        <v>1</v>
      </c>
      <c r="Z92" s="226">
        <v>200</v>
      </c>
      <c r="AA92" s="218">
        <f t="shared" si="8"/>
        <v>200</v>
      </c>
      <c r="AB92" s="226" t="s">
        <v>20</v>
      </c>
      <c r="AC92" s="215" t="s">
        <v>782</v>
      </c>
    </row>
    <row r="93" spans="1:29" ht="72" x14ac:dyDescent="0.25">
      <c r="A93" s="215">
        <v>90</v>
      </c>
      <c r="B93" s="226" t="s">
        <v>1677</v>
      </c>
      <c r="C93" s="228" t="s">
        <v>1678</v>
      </c>
      <c r="D93" s="229"/>
      <c r="E93" s="229"/>
      <c r="F93" s="229"/>
      <c r="G93" s="229"/>
      <c r="H93" s="229"/>
      <c r="I93" s="229"/>
      <c r="J93" s="229"/>
      <c r="K93" s="227">
        <v>1</v>
      </c>
      <c r="L93" s="215">
        <v>250</v>
      </c>
      <c r="M93" s="215">
        <v>250</v>
      </c>
      <c r="N93" s="215"/>
      <c r="O93" s="215"/>
      <c r="P93" s="227"/>
      <c r="Q93" s="219"/>
      <c r="R93" s="215"/>
      <c r="S93" s="215"/>
      <c r="T93" s="226"/>
      <c r="U93" s="226"/>
      <c r="V93" s="226">
        <v>2</v>
      </c>
      <c r="W93" s="226"/>
      <c r="X93" s="215" t="s">
        <v>60</v>
      </c>
      <c r="Y93" s="226">
        <v>1</v>
      </c>
      <c r="Z93" s="226">
        <v>160</v>
      </c>
      <c r="AA93" s="218">
        <f t="shared" si="8"/>
        <v>160</v>
      </c>
      <c r="AB93" s="226" t="s">
        <v>20</v>
      </c>
      <c r="AC93" s="215" t="s">
        <v>782</v>
      </c>
    </row>
    <row r="94" spans="1:29" ht="36" x14ac:dyDescent="0.25">
      <c r="A94" s="215">
        <v>91</v>
      </c>
      <c r="B94" s="226" t="s">
        <v>1679</v>
      </c>
      <c r="C94" s="216" t="s">
        <v>1680</v>
      </c>
      <c r="D94" s="215"/>
      <c r="E94" s="215"/>
      <c r="F94" s="215"/>
      <c r="G94" s="215"/>
      <c r="H94" s="215"/>
      <c r="I94" s="215"/>
      <c r="J94" s="215"/>
      <c r="K94" s="227">
        <v>1</v>
      </c>
      <c r="L94" s="215">
        <v>100</v>
      </c>
      <c r="M94" s="215">
        <f t="shared" ref="M94:M95" si="17">K94*L94</f>
        <v>100</v>
      </c>
      <c r="N94" s="215"/>
      <c r="O94" s="215"/>
      <c r="P94" s="227"/>
      <c r="Q94" s="219"/>
      <c r="R94" s="215"/>
      <c r="S94" s="215"/>
      <c r="T94" s="226"/>
      <c r="U94" s="226"/>
      <c r="V94" s="226">
        <v>1</v>
      </c>
      <c r="W94" s="226"/>
      <c r="X94" s="226"/>
      <c r="Y94" s="215"/>
      <c r="Z94" s="215"/>
      <c r="AA94" s="218"/>
      <c r="AB94" s="226" t="s">
        <v>20</v>
      </c>
      <c r="AC94" s="215" t="s">
        <v>782</v>
      </c>
    </row>
    <row r="95" spans="1:29" ht="48" x14ac:dyDescent="0.25">
      <c r="A95" s="215">
        <v>92</v>
      </c>
      <c r="B95" s="226" t="s">
        <v>1681</v>
      </c>
      <c r="C95" s="216" t="s">
        <v>1682</v>
      </c>
      <c r="D95" s="215"/>
      <c r="E95" s="215"/>
      <c r="F95" s="215"/>
      <c r="G95" s="215"/>
      <c r="H95" s="215"/>
      <c r="I95" s="215"/>
      <c r="J95" s="215"/>
      <c r="K95" s="227">
        <v>1</v>
      </c>
      <c r="L95" s="215">
        <v>100</v>
      </c>
      <c r="M95" s="215">
        <f t="shared" si="17"/>
        <v>100</v>
      </c>
      <c r="N95" s="215"/>
      <c r="O95" s="215"/>
      <c r="P95" s="227"/>
      <c r="Q95" s="219"/>
      <c r="R95" s="215"/>
      <c r="S95" s="215"/>
      <c r="T95" s="226"/>
      <c r="U95" s="226"/>
      <c r="V95" s="226">
        <v>1</v>
      </c>
      <c r="W95" s="226"/>
      <c r="X95" s="215" t="s">
        <v>60</v>
      </c>
      <c r="Y95" s="215">
        <v>1</v>
      </c>
      <c r="Z95" s="215">
        <v>10</v>
      </c>
      <c r="AA95" s="218">
        <f t="shared" si="8"/>
        <v>10</v>
      </c>
      <c r="AB95" s="226" t="s">
        <v>20</v>
      </c>
      <c r="AC95" s="215" t="s">
        <v>782</v>
      </c>
    </row>
    <row r="96" spans="1:29" x14ac:dyDescent="0.25">
      <c r="A96" s="215">
        <v>93</v>
      </c>
      <c r="B96" s="226"/>
      <c r="C96" s="216"/>
      <c r="D96" s="215"/>
      <c r="E96" s="215"/>
      <c r="F96" s="215"/>
      <c r="G96" s="215"/>
      <c r="H96" s="215"/>
      <c r="I96" s="215"/>
      <c r="J96" s="215"/>
      <c r="K96" s="227"/>
      <c r="L96" s="215"/>
      <c r="M96" s="215"/>
      <c r="N96" s="215"/>
      <c r="O96" s="215"/>
      <c r="P96" s="227"/>
      <c r="Q96" s="219"/>
      <c r="R96" s="215"/>
      <c r="S96" s="215"/>
      <c r="T96" s="226"/>
      <c r="U96" s="226"/>
      <c r="V96" s="226"/>
      <c r="W96" s="226"/>
      <c r="X96" s="215" t="s">
        <v>60</v>
      </c>
      <c r="Y96" s="215">
        <v>1</v>
      </c>
      <c r="Z96" s="215">
        <v>40</v>
      </c>
      <c r="AA96" s="218">
        <f t="shared" si="8"/>
        <v>40</v>
      </c>
      <c r="AB96" s="226" t="s">
        <v>20</v>
      </c>
      <c r="AC96" s="215" t="s">
        <v>782</v>
      </c>
    </row>
    <row r="97" spans="1:29" ht="36" x14ac:dyDescent="0.25">
      <c r="A97" s="215">
        <v>94</v>
      </c>
      <c r="B97" s="226" t="s">
        <v>1683</v>
      </c>
      <c r="C97" s="216" t="s">
        <v>1684</v>
      </c>
      <c r="D97" s="215"/>
      <c r="E97" s="215"/>
      <c r="F97" s="215"/>
      <c r="G97" s="215"/>
      <c r="H97" s="215"/>
      <c r="I97" s="215"/>
      <c r="J97" s="215"/>
      <c r="K97" s="227">
        <v>1</v>
      </c>
      <c r="L97" s="215">
        <v>250</v>
      </c>
      <c r="M97" s="215">
        <f t="shared" ref="M97:M101" si="18">K97*L97</f>
        <v>250</v>
      </c>
      <c r="N97" s="215"/>
      <c r="O97" s="215"/>
      <c r="P97" s="227"/>
      <c r="Q97" s="219"/>
      <c r="R97" s="215"/>
      <c r="S97" s="215"/>
      <c r="T97" s="226"/>
      <c r="U97" s="226"/>
      <c r="V97" s="226"/>
      <c r="W97" s="226"/>
      <c r="X97" s="226"/>
      <c r="Y97" s="215"/>
      <c r="Z97" s="215"/>
      <c r="AA97" s="218"/>
      <c r="AB97" s="226" t="s">
        <v>20</v>
      </c>
      <c r="AC97" s="215" t="s">
        <v>782</v>
      </c>
    </row>
    <row r="98" spans="1:29" ht="60" x14ac:dyDescent="0.25">
      <c r="A98" s="215">
        <v>95</v>
      </c>
      <c r="B98" s="226" t="s">
        <v>1685</v>
      </c>
      <c r="C98" s="216" t="s">
        <v>1686</v>
      </c>
      <c r="D98" s="215"/>
      <c r="E98" s="215"/>
      <c r="F98" s="215"/>
      <c r="G98" s="215"/>
      <c r="H98" s="215"/>
      <c r="I98" s="215"/>
      <c r="J98" s="215"/>
      <c r="K98" s="227">
        <v>1</v>
      </c>
      <c r="L98" s="215">
        <v>160</v>
      </c>
      <c r="M98" s="215">
        <v>160</v>
      </c>
      <c r="N98" s="215"/>
      <c r="O98" s="215"/>
      <c r="P98" s="227"/>
      <c r="Q98" s="219"/>
      <c r="R98" s="215"/>
      <c r="S98" s="215"/>
      <c r="T98" s="226"/>
      <c r="U98" s="226"/>
      <c r="V98" s="226"/>
      <c r="W98" s="226"/>
      <c r="X98" s="226"/>
      <c r="Y98" s="215"/>
      <c r="Z98" s="215"/>
      <c r="AA98" s="218"/>
      <c r="AB98" s="226" t="s">
        <v>20</v>
      </c>
      <c r="AC98" s="215" t="s">
        <v>782</v>
      </c>
    </row>
    <row r="99" spans="1:29" ht="48" x14ac:dyDescent="0.25">
      <c r="A99" s="215">
        <v>96</v>
      </c>
      <c r="B99" s="226" t="s">
        <v>1687</v>
      </c>
      <c r="C99" s="228" t="s">
        <v>1688</v>
      </c>
      <c r="D99" s="229"/>
      <c r="E99" s="229"/>
      <c r="F99" s="229"/>
      <c r="G99" s="229"/>
      <c r="H99" s="229"/>
      <c r="I99" s="229"/>
      <c r="J99" s="229"/>
      <c r="K99" s="227">
        <v>1</v>
      </c>
      <c r="L99" s="215">
        <v>250</v>
      </c>
      <c r="M99" s="215">
        <f t="shared" si="18"/>
        <v>250</v>
      </c>
      <c r="N99" s="215"/>
      <c r="O99" s="215"/>
      <c r="P99" s="227"/>
      <c r="Q99" s="219"/>
      <c r="R99" s="215"/>
      <c r="S99" s="215"/>
      <c r="T99" s="226"/>
      <c r="U99" s="226"/>
      <c r="V99" s="226"/>
      <c r="W99" s="226"/>
      <c r="X99" s="226"/>
      <c r="Y99" s="215"/>
      <c r="Z99" s="215"/>
      <c r="AA99" s="218"/>
      <c r="AB99" s="226" t="s">
        <v>20</v>
      </c>
      <c r="AC99" s="215" t="s">
        <v>782</v>
      </c>
    </row>
    <row r="100" spans="1:29" ht="36" x14ac:dyDescent="0.25">
      <c r="A100" s="215">
        <v>97</v>
      </c>
      <c r="B100" s="226" t="s">
        <v>1689</v>
      </c>
      <c r="C100" s="216" t="s">
        <v>1690</v>
      </c>
      <c r="D100" s="215"/>
      <c r="E100" s="215"/>
      <c r="F100" s="215"/>
      <c r="G100" s="215"/>
      <c r="H100" s="215"/>
      <c r="I100" s="215"/>
      <c r="J100" s="215"/>
      <c r="K100" s="227">
        <v>1</v>
      </c>
      <c r="L100" s="215">
        <v>100</v>
      </c>
      <c r="M100" s="215">
        <f t="shared" si="18"/>
        <v>100</v>
      </c>
      <c r="N100" s="215"/>
      <c r="O100" s="215"/>
      <c r="P100" s="227"/>
      <c r="Q100" s="219"/>
      <c r="R100" s="215"/>
      <c r="S100" s="215"/>
      <c r="T100" s="226"/>
      <c r="U100" s="226"/>
      <c r="V100" s="226"/>
      <c r="W100" s="226"/>
      <c r="X100" s="226"/>
      <c r="Y100" s="215"/>
      <c r="Z100" s="215"/>
      <c r="AA100" s="218"/>
      <c r="AB100" s="226" t="s">
        <v>20</v>
      </c>
      <c r="AC100" s="215" t="s">
        <v>782</v>
      </c>
    </row>
    <row r="101" spans="1:29" ht="36" x14ac:dyDescent="0.25">
      <c r="A101" s="215">
        <v>98</v>
      </c>
      <c r="B101" s="226" t="s">
        <v>1691</v>
      </c>
      <c r="C101" s="216" t="s">
        <v>1692</v>
      </c>
      <c r="D101" s="215"/>
      <c r="E101" s="215"/>
      <c r="F101" s="215"/>
      <c r="G101" s="215"/>
      <c r="H101" s="215"/>
      <c r="I101" s="215"/>
      <c r="J101" s="215"/>
      <c r="K101" s="227">
        <v>1</v>
      </c>
      <c r="L101" s="215">
        <v>250</v>
      </c>
      <c r="M101" s="215">
        <f t="shared" si="18"/>
        <v>250</v>
      </c>
      <c r="N101" s="215"/>
      <c r="O101" s="215"/>
      <c r="P101" s="227"/>
      <c r="Q101" s="215"/>
      <c r="R101" s="215"/>
      <c r="S101" s="215"/>
      <c r="T101" s="226"/>
      <c r="U101" s="226"/>
      <c r="V101" s="226"/>
      <c r="W101" s="226"/>
      <c r="X101" s="215" t="s">
        <v>60</v>
      </c>
      <c r="Y101" s="215">
        <v>1</v>
      </c>
      <c r="Z101" s="215">
        <v>125</v>
      </c>
      <c r="AA101" s="218">
        <f t="shared" ref="AA101:AA159" si="19">Y101*Z101</f>
        <v>125</v>
      </c>
      <c r="AB101" s="226" t="s">
        <v>20</v>
      </c>
      <c r="AC101" s="215" t="s">
        <v>782</v>
      </c>
    </row>
    <row r="102" spans="1:29" x14ac:dyDescent="0.25">
      <c r="A102" s="215">
        <v>99</v>
      </c>
      <c r="B102" s="226"/>
      <c r="C102" s="216"/>
      <c r="D102" s="215"/>
      <c r="E102" s="215"/>
      <c r="F102" s="215"/>
      <c r="G102" s="215"/>
      <c r="H102" s="215"/>
      <c r="I102" s="215"/>
      <c r="J102" s="215"/>
      <c r="K102" s="227"/>
      <c r="L102" s="215"/>
      <c r="M102" s="215"/>
      <c r="N102" s="215"/>
      <c r="O102" s="215"/>
      <c r="P102" s="227"/>
      <c r="Q102" s="215"/>
      <c r="R102" s="215"/>
      <c r="S102" s="215"/>
      <c r="T102" s="226"/>
      <c r="U102" s="226"/>
      <c r="V102" s="226"/>
      <c r="W102" s="226"/>
      <c r="X102" s="215" t="s">
        <v>60</v>
      </c>
      <c r="Y102" s="215">
        <v>1</v>
      </c>
      <c r="Z102" s="215">
        <v>62.5</v>
      </c>
      <c r="AA102" s="218">
        <f t="shared" si="19"/>
        <v>62.5</v>
      </c>
      <c r="AB102" s="226" t="s">
        <v>20</v>
      </c>
      <c r="AC102" s="215" t="s">
        <v>782</v>
      </c>
    </row>
    <row r="103" spans="1:29" ht="36" x14ac:dyDescent="0.25">
      <c r="A103" s="215">
        <v>100</v>
      </c>
      <c r="B103" s="226" t="s">
        <v>1693</v>
      </c>
      <c r="C103" s="216" t="s">
        <v>1694</v>
      </c>
      <c r="D103" s="215"/>
      <c r="E103" s="215"/>
      <c r="F103" s="215"/>
      <c r="G103" s="215"/>
      <c r="H103" s="215"/>
      <c r="I103" s="215"/>
      <c r="J103" s="215"/>
      <c r="K103" s="227">
        <v>1</v>
      </c>
      <c r="L103" s="215">
        <v>250</v>
      </c>
      <c r="M103" s="215">
        <f t="shared" ref="M103:M112" si="20">K103*L103</f>
        <v>250</v>
      </c>
      <c r="N103" s="215"/>
      <c r="O103" s="215"/>
      <c r="P103" s="227"/>
      <c r="Q103" s="215"/>
      <c r="R103" s="215"/>
      <c r="S103" s="215"/>
      <c r="T103" s="226"/>
      <c r="U103" s="226"/>
      <c r="V103" s="226"/>
      <c r="W103" s="226"/>
      <c r="X103" s="226"/>
      <c r="Y103" s="215"/>
      <c r="Z103" s="215"/>
      <c r="AA103" s="218"/>
      <c r="AB103" s="226" t="s">
        <v>20</v>
      </c>
      <c r="AC103" s="215" t="s">
        <v>782</v>
      </c>
    </row>
    <row r="104" spans="1:29" ht="36" x14ac:dyDescent="0.25">
      <c r="A104" s="215">
        <v>101</v>
      </c>
      <c r="B104" s="226" t="s">
        <v>1695</v>
      </c>
      <c r="C104" s="216" t="s">
        <v>1696</v>
      </c>
      <c r="D104" s="215"/>
      <c r="E104" s="215"/>
      <c r="F104" s="215"/>
      <c r="G104" s="215"/>
      <c r="H104" s="215"/>
      <c r="I104" s="215"/>
      <c r="J104" s="215"/>
      <c r="K104" s="227">
        <v>1</v>
      </c>
      <c r="L104" s="215">
        <v>250</v>
      </c>
      <c r="M104" s="215">
        <f t="shared" si="20"/>
        <v>250</v>
      </c>
      <c r="N104" s="215"/>
      <c r="O104" s="215"/>
      <c r="P104" s="227"/>
      <c r="Q104" s="215"/>
      <c r="R104" s="215"/>
      <c r="S104" s="215"/>
      <c r="T104" s="226"/>
      <c r="U104" s="226"/>
      <c r="V104" s="226"/>
      <c r="W104" s="226"/>
      <c r="X104" s="215" t="s">
        <v>60</v>
      </c>
      <c r="Y104" s="215">
        <v>1</v>
      </c>
      <c r="Z104" s="215">
        <v>82.5</v>
      </c>
      <c r="AA104" s="218">
        <f t="shared" si="19"/>
        <v>82.5</v>
      </c>
      <c r="AB104" s="226" t="s">
        <v>20</v>
      </c>
      <c r="AC104" s="215" t="s">
        <v>782</v>
      </c>
    </row>
    <row r="105" spans="1:29" ht="48" x14ac:dyDescent="0.25">
      <c r="A105" s="215">
        <v>102</v>
      </c>
      <c r="B105" s="226" t="s">
        <v>1697</v>
      </c>
      <c r="C105" s="216" t="s">
        <v>1698</v>
      </c>
      <c r="D105" s="215"/>
      <c r="E105" s="215"/>
      <c r="F105" s="215"/>
      <c r="G105" s="215"/>
      <c r="H105" s="215"/>
      <c r="I105" s="215"/>
      <c r="J105" s="215"/>
      <c r="K105" s="227">
        <v>1</v>
      </c>
      <c r="L105" s="215">
        <v>160</v>
      </c>
      <c r="M105" s="215">
        <f t="shared" si="20"/>
        <v>160</v>
      </c>
      <c r="N105" s="215"/>
      <c r="O105" s="215"/>
      <c r="P105" s="227"/>
      <c r="Q105" s="215"/>
      <c r="R105" s="215"/>
      <c r="S105" s="215"/>
      <c r="T105" s="226"/>
      <c r="U105" s="226"/>
      <c r="V105" s="226">
        <v>1</v>
      </c>
      <c r="W105" s="226"/>
      <c r="X105" s="215" t="s">
        <v>60</v>
      </c>
      <c r="Y105" s="215">
        <v>1</v>
      </c>
      <c r="Z105" s="215">
        <v>125</v>
      </c>
      <c r="AA105" s="218">
        <f t="shared" si="19"/>
        <v>125</v>
      </c>
      <c r="AB105" s="226" t="s">
        <v>20</v>
      </c>
      <c r="AC105" s="215" t="s">
        <v>782</v>
      </c>
    </row>
    <row r="106" spans="1:29" ht="72" x14ac:dyDescent="0.25">
      <c r="A106" s="215">
        <v>103</v>
      </c>
      <c r="B106" s="226" t="s">
        <v>1699</v>
      </c>
      <c r="C106" s="216" t="s">
        <v>1700</v>
      </c>
      <c r="D106" s="215"/>
      <c r="E106" s="215"/>
      <c r="F106" s="215"/>
      <c r="G106" s="215"/>
      <c r="H106" s="215"/>
      <c r="I106" s="215"/>
      <c r="J106" s="215"/>
      <c r="K106" s="227">
        <v>1</v>
      </c>
      <c r="L106" s="215">
        <v>250</v>
      </c>
      <c r="M106" s="215">
        <f t="shared" si="20"/>
        <v>250</v>
      </c>
      <c r="N106" s="215"/>
      <c r="O106" s="215"/>
      <c r="P106" s="227"/>
      <c r="Q106" s="215"/>
      <c r="R106" s="215"/>
      <c r="S106" s="215"/>
      <c r="T106" s="226"/>
      <c r="U106" s="226"/>
      <c r="V106" s="226"/>
      <c r="W106" s="226"/>
      <c r="X106" s="226"/>
      <c r="Y106" s="215"/>
      <c r="Z106" s="215"/>
      <c r="AA106" s="218"/>
      <c r="AB106" s="226" t="s">
        <v>20</v>
      </c>
      <c r="AC106" s="215" t="s">
        <v>782</v>
      </c>
    </row>
    <row r="107" spans="1:29" ht="72" x14ac:dyDescent="0.25">
      <c r="A107" s="215">
        <v>104</v>
      </c>
      <c r="B107" s="226" t="s">
        <v>1701</v>
      </c>
      <c r="C107" s="224" t="s">
        <v>1702</v>
      </c>
      <c r="D107" s="225"/>
      <c r="E107" s="225"/>
      <c r="F107" s="225"/>
      <c r="G107" s="225"/>
      <c r="H107" s="225"/>
      <c r="I107" s="225"/>
      <c r="J107" s="225"/>
      <c r="K107" s="227">
        <v>1</v>
      </c>
      <c r="L107" s="215">
        <v>250</v>
      </c>
      <c r="M107" s="215">
        <f t="shared" si="20"/>
        <v>250</v>
      </c>
      <c r="N107" s="215"/>
      <c r="O107" s="215"/>
      <c r="P107" s="227"/>
      <c r="Q107" s="215"/>
      <c r="R107" s="215"/>
      <c r="S107" s="215"/>
      <c r="T107" s="226"/>
      <c r="U107" s="226"/>
      <c r="V107" s="226"/>
      <c r="W107" s="226"/>
      <c r="X107" s="226"/>
      <c r="Y107" s="215"/>
      <c r="Z107" s="215"/>
      <c r="AA107" s="218"/>
      <c r="AB107" s="226" t="s">
        <v>20</v>
      </c>
      <c r="AC107" s="215" t="s">
        <v>782</v>
      </c>
    </row>
    <row r="108" spans="1:29" ht="36" x14ac:dyDescent="0.25">
      <c r="A108" s="215">
        <v>105</v>
      </c>
      <c r="B108" s="226" t="s">
        <v>1703</v>
      </c>
      <c r="C108" s="216" t="s">
        <v>1704</v>
      </c>
      <c r="D108" s="215"/>
      <c r="E108" s="215"/>
      <c r="F108" s="215"/>
      <c r="G108" s="215"/>
      <c r="H108" s="215"/>
      <c r="I108" s="215"/>
      <c r="J108" s="215"/>
      <c r="K108" s="227">
        <v>1</v>
      </c>
      <c r="L108" s="215">
        <v>300</v>
      </c>
      <c r="M108" s="215">
        <f t="shared" si="20"/>
        <v>300</v>
      </c>
      <c r="N108" s="215"/>
      <c r="O108" s="215"/>
      <c r="P108" s="227"/>
      <c r="Q108" s="219"/>
      <c r="R108" s="215"/>
      <c r="S108" s="215"/>
      <c r="T108" s="226"/>
      <c r="U108" s="226"/>
      <c r="V108" s="226"/>
      <c r="W108" s="226"/>
      <c r="X108" s="226"/>
      <c r="Y108" s="215"/>
      <c r="Z108" s="215"/>
      <c r="AA108" s="218"/>
      <c r="AB108" s="226" t="s">
        <v>20</v>
      </c>
      <c r="AC108" s="215" t="s">
        <v>782</v>
      </c>
    </row>
    <row r="109" spans="1:29" ht="48" x14ac:dyDescent="0.25">
      <c r="A109" s="215">
        <v>106</v>
      </c>
      <c r="B109" s="226" t="s">
        <v>1705</v>
      </c>
      <c r="C109" s="216" t="s">
        <v>1706</v>
      </c>
      <c r="D109" s="215"/>
      <c r="E109" s="215"/>
      <c r="F109" s="215"/>
      <c r="G109" s="215"/>
      <c r="H109" s="215"/>
      <c r="I109" s="215"/>
      <c r="J109" s="215"/>
      <c r="K109" s="227">
        <v>1</v>
      </c>
      <c r="L109" s="215">
        <v>250</v>
      </c>
      <c r="M109" s="215">
        <f t="shared" si="20"/>
        <v>250</v>
      </c>
      <c r="N109" s="215"/>
      <c r="O109" s="215"/>
      <c r="P109" s="227"/>
      <c r="Q109" s="215"/>
      <c r="R109" s="215"/>
      <c r="S109" s="215"/>
      <c r="T109" s="226"/>
      <c r="U109" s="226"/>
      <c r="V109" s="215"/>
      <c r="W109" s="226"/>
      <c r="X109" s="215" t="s">
        <v>60</v>
      </c>
      <c r="Y109" s="215">
        <v>1</v>
      </c>
      <c r="Z109" s="215">
        <v>125</v>
      </c>
      <c r="AA109" s="218">
        <f t="shared" si="19"/>
        <v>125</v>
      </c>
      <c r="AB109" s="226" t="s">
        <v>20</v>
      </c>
      <c r="AC109" s="215" t="s">
        <v>782</v>
      </c>
    </row>
    <row r="110" spans="1:29" ht="36" x14ac:dyDescent="0.25">
      <c r="A110" s="215">
        <v>107</v>
      </c>
      <c r="B110" s="226" t="s">
        <v>1707</v>
      </c>
      <c r="C110" s="216" t="s">
        <v>1708</v>
      </c>
      <c r="D110" s="215"/>
      <c r="E110" s="215"/>
      <c r="F110" s="215"/>
      <c r="G110" s="215"/>
      <c r="H110" s="215"/>
      <c r="I110" s="215"/>
      <c r="J110" s="215"/>
      <c r="K110" s="227">
        <v>1</v>
      </c>
      <c r="L110" s="215">
        <v>100</v>
      </c>
      <c r="M110" s="215">
        <f t="shared" si="20"/>
        <v>100</v>
      </c>
      <c r="N110" s="215"/>
      <c r="O110" s="215"/>
      <c r="P110" s="227"/>
      <c r="Q110" s="215"/>
      <c r="R110" s="215"/>
      <c r="S110" s="215"/>
      <c r="T110" s="226"/>
      <c r="U110" s="226"/>
      <c r="V110" s="215"/>
      <c r="W110" s="226"/>
      <c r="X110" s="226"/>
      <c r="Y110" s="215"/>
      <c r="Z110" s="215"/>
      <c r="AA110" s="218"/>
      <c r="AB110" s="226" t="s">
        <v>20</v>
      </c>
      <c r="AC110" s="215" t="s">
        <v>782</v>
      </c>
    </row>
    <row r="111" spans="1:29" ht="36" x14ac:dyDescent="0.25">
      <c r="A111" s="215">
        <v>108</v>
      </c>
      <c r="B111" s="226" t="s">
        <v>1709</v>
      </c>
      <c r="C111" s="216" t="s">
        <v>1710</v>
      </c>
      <c r="D111" s="215"/>
      <c r="E111" s="215"/>
      <c r="F111" s="215"/>
      <c r="G111" s="215"/>
      <c r="H111" s="215"/>
      <c r="I111" s="215"/>
      <c r="J111" s="215"/>
      <c r="K111" s="227">
        <v>1</v>
      </c>
      <c r="L111" s="215">
        <v>100</v>
      </c>
      <c r="M111" s="215">
        <f t="shared" si="20"/>
        <v>100</v>
      </c>
      <c r="N111" s="215"/>
      <c r="O111" s="215"/>
      <c r="P111" s="227"/>
      <c r="Q111" s="215"/>
      <c r="R111" s="215"/>
      <c r="S111" s="215"/>
      <c r="T111" s="226"/>
      <c r="U111" s="226"/>
      <c r="V111" s="215"/>
      <c r="W111" s="226"/>
      <c r="X111" s="215" t="s">
        <v>60</v>
      </c>
      <c r="Y111" s="215">
        <v>1</v>
      </c>
      <c r="Z111" s="215">
        <v>30</v>
      </c>
      <c r="AA111" s="218">
        <f t="shared" si="19"/>
        <v>30</v>
      </c>
      <c r="AB111" s="226" t="s">
        <v>20</v>
      </c>
      <c r="AC111" s="215" t="s">
        <v>782</v>
      </c>
    </row>
    <row r="112" spans="1:29" ht="24" x14ac:dyDescent="0.25">
      <c r="A112" s="215">
        <v>109</v>
      </c>
      <c r="B112" s="222" t="s">
        <v>1711</v>
      </c>
      <c r="C112" s="216" t="s">
        <v>1712</v>
      </c>
      <c r="D112" s="215"/>
      <c r="E112" s="215"/>
      <c r="F112" s="215"/>
      <c r="G112" s="215"/>
      <c r="H112" s="215"/>
      <c r="I112" s="215"/>
      <c r="J112" s="215"/>
      <c r="K112" s="227">
        <v>1</v>
      </c>
      <c r="L112" s="215">
        <v>250</v>
      </c>
      <c r="M112" s="215">
        <f t="shared" si="20"/>
        <v>250</v>
      </c>
      <c r="N112" s="215"/>
      <c r="O112" s="215"/>
      <c r="P112" s="227"/>
      <c r="Q112" s="215"/>
      <c r="R112" s="215"/>
      <c r="S112" s="215"/>
      <c r="T112" s="226"/>
      <c r="U112" s="226"/>
      <c r="V112" s="215"/>
      <c r="W112" s="226"/>
      <c r="X112" s="215" t="s">
        <v>60</v>
      </c>
      <c r="Y112" s="215">
        <v>1</v>
      </c>
      <c r="Z112" s="215">
        <v>40</v>
      </c>
      <c r="AA112" s="218">
        <f t="shared" si="19"/>
        <v>40</v>
      </c>
      <c r="AB112" s="226" t="s">
        <v>20</v>
      </c>
      <c r="AC112" s="215" t="s">
        <v>782</v>
      </c>
    </row>
    <row r="113" spans="1:29" x14ac:dyDescent="0.25">
      <c r="A113" s="215">
        <v>110</v>
      </c>
      <c r="B113" s="222"/>
      <c r="C113" s="216"/>
      <c r="D113" s="215"/>
      <c r="E113" s="215"/>
      <c r="F113" s="215"/>
      <c r="G113" s="215"/>
      <c r="H113" s="215"/>
      <c r="I113" s="215"/>
      <c r="J113" s="215"/>
      <c r="K113" s="227"/>
      <c r="L113" s="215"/>
      <c r="M113" s="215"/>
      <c r="N113" s="215"/>
      <c r="O113" s="215"/>
      <c r="P113" s="227"/>
      <c r="Q113" s="215"/>
      <c r="R113" s="215"/>
      <c r="S113" s="215"/>
      <c r="T113" s="226"/>
      <c r="U113" s="226"/>
      <c r="V113" s="215"/>
      <c r="W113" s="226"/>
      <c r="X113" s="215" t="s">
        <v>60</v>
      </c>
      <c r="Y113" s="215">
        <v>1</v>
      </c>
      <c r="Z113" s="215">
        <v>50</v>
      </c>
      <c r="AA113" s="218">
        <f t="shared" si="19"/>
        <v>50</v>
      </c>
      <c r="AB113" s="226" t="s">
        <v>20</v>
      </c>
      <c r="AC113" s="215" t="s">
        <v>782</v>
      </c>
    </row>
    <row r="114" spans="1:29" ht="60" x14ac:dyDescent="0.25">
      <c r="A114" s="215">
        <v>111</v>
      </c>
      <c r="B114" s="226" t="s">
        <v>1713</v>
      </c>
      <c r="C114" s="216" t="s">
        <v>1714</v>
      </c>
      <c r="D114" s="215"/>
      <c r="E114" s="215"/>
      <c r="F114" s="215"/>
      <c r="G114" s="215"/>
      <c r="H114" s="215"/>
      <c r="I114" s="215"/>
      <c r="J114" s="215"/>
      <c r="K114" s="227">
        <v>1</v>
      </c>
      <c r="L114" s="215">
        <v>160</v>
      </c>
      <c r="M114" s="215">
        <f t="shared" ref="M114:M119" si="21">K114*L114</f>
        <v>160</v>
      </c>
      <c r="N114" s="215"/>
      <c r="O114" s="215"/>
      <c r="P114" s="227"/>
      <c r="Q114" s="215"/>
      <c r="R114" s="215"/>
      <c r="S114" s="215"/>
      <c r="T114" s="226"/>
      <c r="U114" s="226"/>
      <c r="V114" s="215">
        <v>1</v>
      </c>
      <c r="W114" s="226"/>
      <c r="X114" s="215" t="s">
        <v>60</v>
      </c>
      <c r="Y114" s="215">
        <v>1</v>
      </c>
      <c r="Z114" s="215">
        <v>62.5</v>
      </c>
      <c r="AA114" s="218">
        <f t="shared" si="19"/>
        <v>62.5</v>
      </c>
      <c r="AB114" s="226" t="s">
        <v>20</v>
      </c>
      <c r="AC114" s="215" t="s">
        <v>782</v>
      </c>
    </row>
    <row r="115" spans="1:29" ht="36" x14ac:dyDescent="0.25">
      <c r="A115" s="215">
        <v>112</v>
      </c>
      <c r="B115" s="226" t="s">
        <v>1715</v>
      </c>
      <c r="C115" s="216" t="s">
        <v>1716</v>
      </c>
      <c r="D115" s="215"/>
      <c r="E115" s="215"/>
      <c r="F115" s="215"/>
      <c r="G115" s="215"/>
      <c r="H115" s="215"/>
      <c r="I115" s="215"/>
      <c r="J115" s="215"/>
      <c r="K115" s="215">
        <v>1</v>
      </c>
      <c r="L115" s="215">
        <v>250</v>
      </c>
      <c r="M115" s="215">
        <f t="shared" si="21"/>
        <v>250</v>
      </c>
      <c r="N115" s="215"/>
      <c r="O115" s="215"/>
      <c r="P115" s="215"/>
      <c r="Q115" s="215"/>
      <c r="R115" s="215"/>
      <c r="S115" s="215"/>
      <c r="T115" s="226"/>
      <c r="U115" s="226"/>
      <c r="V115" s="215">
        <v>1</v>
      </c>
      <c r="W115" s="226"/>
      <c r="X115" s="226"/>
      <c r="Y115" s="215"/>
      <c r="Z115" s="215"/>
      <c r="AA115" s="218"/>
      <c r="AB115" s="226" t="s">
        <v>20</v>
      </c>
      <c r="AC115" s="215" t="s">
        <v>782</v>
      </c>
    </row>
    <row r="116" spans="1:29" ht="36" x14ac:dyDescent="0.25">
      <c r="A116" s="215">
        <v>113</v>
      </c>
      <c r="B116" s="226" t="s">
        <v>1717</v>
      </c>
      <c r="C116" s="216" t="s">
        <v>1718</v>
      </c>
      <c r="D116" s="215"/>
      <c r="E116" s="215"/>
      <c r="F116" s="215"/>
      <c r="G116" s="215"/>
      <c r="H116" s="215"/>
      <c r="I116" s="215"/>
      <c r="J116" s="215"/>
      <c r="K116" s="215">
        <v>1</v>
      </c>
      <c r="L116" s="215">
        <v>250</v>
      </c>
      <c r="M116" s="215">
        <f t="shared" si="21"/>
        <v>250</v>
      </c>
      <c r="N116" s="215"/>
      <c r="O116" s="215"/>
      <c r="P116" s="215"/>
      <c r="Q116" s="215"/>
      <c r="R116" s="215"/>
      <c r="S116" s="215"/>
      <c r="T116" s="226"/>
      <c r="U116" s="226"/>
      <c r="V116" s="215"/>
      <c r="W116" s="226"/>
      <c r="X116" s="215" t="s">
        <v>60</v>
      </c>
      <c r="Y116" s="215">
        <v>1</v>
      </c>
      <c r="Z116" s="215">
        <v>75</v>
      </c>
      <c r="AA116" s="218">
        <f t="shared" si="19"/>
        <v>75</v>
      </c>
      <c r="AB116" s="226" t="s">
        <v>20</v>
      </c>
      <c r="AC116" s="215" t="s">
        <v>782</v>
      </c>
    </row>
    <row r="117" spans="1:29" ht="60" x14ac:dyDescent="0.25">
      <c r="A117" s="215">
        <v>114</v>
      </c>
      <c r="B117" s="226" t="s">
        <v>1719</v>
      </c>
      <c r="C117" s="216" t="s">
        <v>1720</v>
      </c>
      <c r="D117" s="215"/>
      <c r="E117" s="215"/>
      <c r="F117" s="215"/>
      <c r="G117" s="215"/>
      <c r="H117" s="215"/>
      <c r="I117" s="215"/>
      <c r="J117" s="215"/>
      <c r="K117" s="215">
        <v>1</v>
      </c>
      <c r="L117" s="215">
        <v>250</v>
      </c>
      <c r="M117" s="215">
        <f t="shared" si="21"/>
        <v>250</v>
      </c>
      <c r="N117" s="215"/>
      <c r="O117" s="215"/>
      <c r="P117" s="215"/>
      <c r="Q117" s="215"/>
      <c r="R117" s="215"/>
      <c r="S117" s="215"/>
      <c r="T117" s="226"/>
      <c r="U117" s="226"/>
      <c r="V117" s="215"/>
      <c r="W117" s="226"/>
      <c r="X117" s="215"/>
      <c r="Y117" s="215"/>
      <c r="Z117" s="215"/>
      <c r="AA117" s="218"/>
      <c r="AB117" s="226" t="s">
        <v>20</v>
      </c>
      <c r="AC117" s="215" t="s">
        <v>782</v>
      </c>
    </row>
    <row r="118" spans="1:29" ht="36" x14ac:dyDescent="0.25">
      <c r="A118" s="215">
        <v>115</v>
      </c>
      <c r="B118" s="226" t="s">
        <v>1721</v>
      </c>
      <c r="C118" s="216" t="s">
        <v>1722</v>
      </c>
      <c r="D118" s="215"/>
      <c r="E118" s="215"/>
      <c r="F118" s="215"/>
      <c r="G118" s="215"/>
      <c r="H118" s="215"/>
      <c r="I118" s="215"/>
      <c r="J118" s="215"/>
      <c r="K118" s="215">
        <v>1</v>
      </c>
      <c r="L118" s="215">
        <v>250</v>
      </c>
      <c r="M118" s="215">
        <f t="shared" si="21"/>
        <v>250</v>
      </c>
      <c r="N118" s="215"/>
      <c r="O118" s="215"/>
      <c r="P118" s="215"/>
      <c r="Q118" s="215"/>
      <c r="R118" s="215"/>
      <c r="S118" s="215"/>
      <c r="T118" s="226"/>
      <c r="U118" s="226"/>
      <c r="V118" s="215"/>
      <c r="W118" s="226"/>
      <c r="X118" s="226"/>
      <c r="Y118" s="215"/>
      <c r="Z118" s="215"/>
      <c r="AA118" s="218"/>
      <c r="AB118" s="226" t="s">
        <v>20</v>
      </c>
      <c r="AC118" s="215" t="s">
        <v>782</v>
      </c>
    </row>
    <row r="119" spans="1:29" ht="24" x14ac:dyDescent="0.25">
      <c r="A119" s="215">
        <v>116</v>
      </c>
      <c r="B119" s="226" t="s">
        <v>1723</v>
      </c>
      <c r="C119" s="216" t="s">
        <v>1724</v>
      </c>
      <c r="D119" s="215"/>
      <c r="E119" s="215"/>
      <c r="F119" s="215"/>
      <c r="G119" s="215"/>
      <c r="H119" s="215"/>
      <c r="I119" s="215"/>
      <c r="J119" s="215"/>
      <c r="K119" s="215">
        <v>1</v>
      </c>
      <c r="L119" s="215">
        <v>160</v>
      </c>
      <c r="M119" s="215">
        <f t="shared" si="21"/>
        <v>160</v>
      </c>
      <c r="N119" s="215"/>
      <c r="O119" s="215"/>
      <c r="P119" s="215"/>
      <c r="Q119" s="215"/>
      <c r="R119" s="215"/>
      <c r="S119" s="215"/>
      <c r="T119" s="226"/>
      <c r="U119" s="226"/>
      <c r="V119" s="215">
        <v>2</v>
      </c>
      <c r="W119" s="226"/>
      <c r="X119" s="215" t="s">
        <v>60</v>
      </c>
      <c r="Y119" s="215">
        <v>1</v>
      </c>
      <c r="Z119" s="215">
        <v>100</v>
      </c>
      <c r="AA119" s="218">
        <f t="shared" si="19"/>
        <v>100</v>
      </c>
      <c r="AB119" s="226" t="s">
        <v>20</v>
      </c>
      <c r="AC119" s="215" t="s">
        <v>782</v>
      </c>
    </row>
    <row r="120" spans="1:29" x14ac:dyDescent="0.25">
      <c r="A120" s="215">
        <v>117</v>
      </c>
      <c r="B120" s="226"/>
      <c r="C120" s="216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26"/>
      <c r="U120" s="226"/>
      <c r="V120" s="215"/>
      <c r="W120" s="226"/>
      <c r="X120" s="215" t="s">
        <v>60</v>
      </c>
      <c r="Y120" s="215">
        <v>1</v>
      </c>
      <c r="Z120" s="215">
        <v>62.5</v>
      </c>
      <c r="AA120" s="218">
        <f t="shared" si="19"/>
        <v>62.5</v>
      </c>
      <c r="AB120" s="226" t="s">
        <v>20</v>
      </c>
      <c r="AC120" s="215" t="s">
        <v>782</v>
      </c>
    </row>
    <row r="121" spans="1:29" ht="36" x14ac:dyDescent="0.25">
      <c r="A121" s="215">
        <v>118</v>
      </c>
      <c r="B121" s="226" t="s">
        <v>1725</v>
      </c>
      <c r="C121" s="216" t="s">
        <v>1726</v>
      </c>
      <c r="D121" s="215"/>
      <c r="E121" s="215"/>
      <c r="F121" s="215"/>
      <c r="G121" s="215"/>
      <c r="H121" s="215"/>
      <c r="I121" s="215"/>
      <c r="J121" s="215"/>
      <c r="K121" s="215">
        <v>1</v>
      </c>
      <c r="L121" s="215">
        <v>250</v>
      </c>
      <c r="M121" s="215">
        <f t="shared" ref="M121" si="22">K121*L121</f>
        <v>250</v>
      </c>
      <c r="N121" s="215"/>
      <c r="O121" s="215"/>
      <c r="P121" s="215"/>
      <c r="Q121" s="215"/>
      <c r="R121" s="215"/>
      <c r="S121" s="215"/>
      <c r="T121" s="226"/>
      <c r="U121" s="226"/>
      <c r="V121" s="215"/>
      <c r="W121" s="226"/>
      <c r="X121" s="215" t="s">
        <v>60</v>
      </c>
      <c r="Y121" s="215">
        <v>1</v>
      </c>
      <c r="Z121" s="215">
        <v>125</v>
      </c>
      <c r="AA121" s="218">
        <f t="shared" si="19"/>
        <v>125</v>
      </c>
      <c r="AB121" s="226" t="s">
        <v>20</v>
      </c>
      <c r="AC121" s="215" t="s">
        <v>782</v>
      </c>
    </row>
    <row r="122" spans="1:29" x14ac:dyDescent="0.25">
      <c r="A122" s="215">
        <v>119</v>
      </c>
      <c r="B122" s="226"/>
      <c r="C122" s="216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26"/>
      <c r="U122" s="226"/>
      <c r="V122" s="215"/>
      <c r="W122" s="226"/>
      <c r="X122" s="215" t="s">
        <v>60</v>
      </c>
      <c r="Y122" s="215">
        <v>1</v>
      </c>
      <c r="Z122" s="215">
        <v>125</v>
      </c>
      <c r="AA122" s="218">
        <f t="shared" si="19"/>
        <v>125</v>
      </c>
      <c r="AB122" s="226" t="s">
        <v>20</v>
      </c>
      <c r="AC122" s="215" t="s">
        <v>782</v>
      </c>
    </row>
    <row r="123" spans="1:29" ht="60" x14ac:dyDescent="0.25">
      <c r="A123" s="215">
        <v>120</v>
      </c>
      <c r="B123" s="226" t="s">
        <v>1727</v>
      </c>
      <c r="C123" s="216" t="s">
        <v>1728</v>
      </c>
      <c r="D123" s="215"/>
      <c r="E123" s="215"/>
      <c r="F123" s="215"/>
      <c r="G123" s="215"/>
      <c r="H123" s="215"/>
      <c r="I123" s="215"/>
      <c r="J123" s="215"/>
      <c r="K123" s="215">
        <v>1</v>
      </c>
      <c r="L123" s="215">
        <v>250</v>
      </c>
      <c r="M123" s="215">
        <f t="shared" ref="M123:M127" si="23">K123*L123</f>
        <v>250</v>
      </c>
      <c r="N123" s="215"/>
      <c r="O123" s="215"/>
      <c r="P123" s="215"/>
      <c r="Q123" s="215"/>
      <c r="R123" s="215"/>
      <c r="S123" s="215"/>
      <c r="T123" s="226"/>
      <c r="U123" s="226"/>
      <c r="V123" s="215">
        <v>1</v>
      </c>
      <c r="W123" s="226"/>
      <c r="X123" s="215" t="s">
        <v>60</v>
      </c>
      <c r="Y123" s="215">
        <v>1</v>
      </c>
      <c r="Z123" s="215">
        <v>125</v>
      </c>
      <c r="AA123" s="218">
        <f t="shared" si="19"/>
        <v>125</v>
      </c>
      <c r="AB123" s="226" t="s">
        <v>20</v>
      </c>
      <c r="AC123" s="215" t="s">
        <v>782</v>
      </c>
    </row>
    <row r="124" spans="1:29" ht="48" x14ac:dyDescent="0.25">
      <c r="A124" s="215">
        <v>121</v>
      </c>
      <c r="B124" s="226" t="s">
        <v>1729</v>
      </c>
      <c r="C124" s="216" t="s">
        <v>1730</v>
      </c>
      <c r="D124" s="215"/>
      <c r="E124" s="215"/>
      <c r="F124" s="215"/>
      <c r="G124" s="215"/>
      <c r="H124" s="215"/>
      <c r="I124" s="215"/>
      <c r="J124" s="215"/>
      <c r="K124" s="215">
        <v>1</v>
      </c>
      <c r="L124" s="215">
        <v>160</v>
      </c>
      <c r="M124" s="215">
        <f t="shared" si="23"/>
        <v>160</v>
      </c>
      <c r="N124" s="215"/>
      <c r="O124" s="215"/>
      <c r="P124" s="215"/>
      <c r="Q124" s="215"/>
      <c r="R124" s="215"/>
      <c r="S124" s="215"/>
      <c r="T124" s="226"/>
      <c r="U124" s="226"/>
      <c r="V124" s="215">
        <v>1</v>
      </c>
      <c r="W124" s="226"/>
      <c r="X124" s="215" t="s">
        <v>60</v>
      </c>
      <c r="Y124" s="215">
        <v>1</v>
      </c>
      <c r="Z124" s="215">
        <v>82.5</v>
      </c>
      <c r="AA124" s="218">
        <f t="shared" si="19"/>
        <v>82.5</v>
      </c>
      <c r="AB124" s="226" t="s">
        <v>20</v>
      </c>
      <c r="AC124" s="215" t="s">
        <v>782</v>
      </c>
    </row>
    <row r="125" spans="1:29" ht="48" x14ac:dyDescent="0.25">
      <c r="A125" s="215">
        <v>122</v>
      </c>
      <c r="B125" s="226" t="s">
        <v>1731</v>
      </c>
      <c r="C125" s="216" t="s">
        <v>1732</v>
      </c>
      <c r="D125" s="215"/>
      <c r="E125" s="215"/>
      <c r="F125" s="215"/>
      <c r="G125" s="215"/>
      <c r="H125" s="215"/>
      <c r="I125" s="215"/>
      <c r="J125" s="215"/>
      <c r="K125" s="215">
        <v>1</v>
      </c>
      <c r="L125" s="215">
        <v>200</v>
      </c>
      <c r="M125" s="215">
        <v>200</v>
      </c>
      <c r="N125" s="215"/>
      <c r="O125" s="215"/>
      <c r="P125" s="215"/>
      <c r="Q125" s="215"/>
      <c r="R125" s="215"/>
      <c r="S125" s="215"/>
      <c r="T125" s="226"/>
      <c r="U125" s="226"/>
      <c r="V125" s="215"/>
      <c r="W125" s="226"/>
      <c r="X125" s="215"/>
      <c r="Y125" s="215"/>
      <c r="Z125" s="215"/>
      <c r="AA125" s="218"/>
      <c r="AB125" s="226" t="s">
        <v>20</v>
      </c>
      <c r="AC125" s="215" t="s">
        <v>782</v>
      </c>
    </row>
    <row r="126" spans="1:29" ht="60" x14ac:dyDescent="0.25">
      <c r="A126" s="215">
        <v>123</v>
      </c>
      <c r="B126" s="226" t="s">
        <v>1733</v>
      </c>
      <c r="C126" s="216" t="s">
        <v>1734</v>
      </c>
      <c r="D126" s="215"/>
      <c r="E126" s="215"/>
      <c r="F126" s="215"/>
      <c r="G126" s="215"/>
      <c r="H126" s="215"/>
      <c r="I126" s="215"/>
      <c r="J126" s="215"/>
      <c r="K126" s="215">
        <v>1</v>
      </c>
      <c r="L126" s="215">
        <v>160</v>
      </c>
      <c r="M126" s="215">
        <v>160</v>
      </c>
      <c r="N126" s="215"/>
      <c r="O126" s="215"/>
      <c r="P126" s="215"/>
      <c r="Q126" s="215"/>
      <c r="R126" s="215"/>
      <c r="S126" s="215"/>
      <c r="T126" s="226"/>
      <c r="U126" s="226"/>
      <c r="V126" s="215"/>
      <c r="W126" s="226"/>
      <c r="X126" s="215"/>
      <c r="Y126" s="215"/>
      <c r="Z126" s="215"/>
      <c r="AA126" s="218"/>
      <c r="AB126" s="226" t="s">
        <v>20</v>
      </c>
      <c r="AC126" s="215" t="s">
        <v>782</v>
      </c>
    </row>
    <row r="127" spans="1:29" ht="48" x14ac:dyDescent="0.25">
      <c r="A127" s="215">
        <v>124</v>
      </c>
      <c r="B127" s="226" t="s">
        <v>1735</v>
      </c>
      <c r="C127" s="216" t="s">
        <v>1736</v>
      </c>
      <c r="D127" s="215"/>
      <c r="E127" s="215"/>
      <c r="F127" s="215"/>
      <c r="G127" s="215"/>
      <c r="H127" s="215"/>
      <c r="I127" s="215"/>
      <c r="J127" s="215"/>
      <c r="K127" s="215">
        <v>1</v>
      </c>
      <c r="L127" s="215">
        <v>250</v>
      </c>
      <c r="M127" s="215">
        <f t="shared" si="23"/>
        <v>250</v>
      </c>
      <c r="N127" s="215"/>
      <c r="O127" s="215"/>
      <c r="P127" s="215"/>
      <c r="Q127" s="215"/>
      <c r="R127" s="215"/>
      <c r="S127" s="215"/>
      <c r="T127" s="226">
        <v>1</v>
      </c>
      <c r="U127" s="226"/>
      <c r="V127" s="215">
        <v>2</v>
      </c>
      <c r="W127" s="226"/>
      <c r="X127" s="215" t="s">
        <v>60</v>
      </c>
      <c r="Y127" s="215">
        <v>1</v>
      </c>
      <c r="Z127" s="215">
        <v>200</v>
      </c>
      <c r="AA127" s="218">
        <f t="shared" si="19"/>
        <v>200</v>
      </c>
      <c r="AB127" s="226" t="s">
        <v>20</v>
      </c>
      <c r="AC127" s="215" t="s">
        <v>782</v>
      </c>
    </row>
    <row r="128" spans="1:29" x14ac:dyDescent="0.25">
      <c r="A128" s="215">
        <v>125</v>
      </c>
      <c r="B128" s="226"/>
      <c r="C128" s="216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26"/>
      <c r="U128" s="226"/>
      <c r="V128" s="215"/>
      <c r="W128" s="226"/>
      <c r="X128" s="215" t="s">
        <v>60</v>
      </c>
      <c r="Y128" s="215">
        <v>1</v>
      </c>
      <c r="Z128" s="215">
        <v>100</v>
      </c>
      <c r="AA128" s="218">
        <f t="shared" si="19"/>
        <v>100</v>
      </c>
      <c r="AB128" s="226" t="s">
        <v>20</v>
      </c>
      <c r="AC128" s="215" t="s">
        <v>782</v>
      </c>
    </row>
    <row r="129" spans="1:29" ht="48" x14ac:dyDescent="0.25">
      <c r="A129" s="215">
        <v>126</v>
      </c>
      <c r="B129" s="226" t="s">
        <v>1737</v>
      </c>
      <c r="C129" s="216" t="s">
        <v>1738</v>
      </c>
      <c r="D129" s="215"/>
      <c r="E129" s="215"/>
      <c r="F129" s="215"/>
      <c r="G129" s="215"/>
      <c r="H129" s="215"/>
      <c r="I129" s="215"/>
      <c r="J129" s="215"/>
      <c r="K129" s="215">
        <v>1</v>
      </c>
      <c r="L129" s="215">
        <v>160</v>
      </c>
      <c r="M129" s="215">
        <v>160</v>
      </c>
      <c r="N129" s="215"/>
      <c r="O129" s="215"/>
      <c r="P129" s="215"/>
      <c r="Q129" s="215"/>
      <c r="R129" s="215"/>
      <c r="S129" s="215"/>
      <c r="T129" s="226"/>
      <c r="U129" s="226"/>
      <c r="V129" s="215"/>
      <c r="W129" s="226"/>
      <c r="X129" s="215"/>
      <c r="Y129" s="215"/>
      <c r="Z129" s="215"/>
      <c r="AA129" s="218"/>
      <c r="AB129" s="226" t="s">
        <v>20</v>
      </c>
      <c r="AC129" s="215" t="s">
        <v>782</v>
      </c>
    </row>
    <row r="130" spans="1:29" ht="36" x14ac:dyDescent="0.25">
      <c r="A130" s="215">
        <v>127</v>
      </c>
      <c r="B130" s="226" t="s">
        <v>1739</v>
      </c>
      <c r="C130" s="216" t="s">
        <v>1740</v>
      </c>
      <c r="D130" s="215"/>
      <c r="E130" s="215"/>
      <c r="F130" s="215"/>
      <c r="G130" s="215"/>
      <c r="H130" s="215"/>
      <c r="I130" s="215"/>
      <c r="J130" s="215"/>
      <c r="K130" s="215">
        <v>1</v>
      </c>
      <c r="L130" s="215">
        <v>250</v>
      </c>
      <c r="M130" s="215">
        <f t="shared" ref="M130:M145" si="24">K130*L130</f>
        <v>250</v>
      </c>
      <c r="N130" s="215"/>
      <c r="O130" s="215"/>
      <c r="P130" s="215"/>
      <c r="Q130" s="215"/>
      <c r="R130" s="215"/>
      <c r="S130" s="215"/>
      <c r="T130" s="226"/>
      <c r="U130" s="226"/>
      <c r="V130" s="215"/>
      <c r="W130" s="226"/>
      <c r="X130" s="215" t="s">
        <v>60</v>
      </c>
      <c r="Y130" s="215">
        <v>1</v>
      </c>
      <c r="Z130" s="215">
        <v>125</v>
      </c>
      <c r="AA130" s="218">
        <f t="shared" si="19"/>
        <v>125</v>
      </c>
      <c r="AB130" s="226" t="s">
        <v>20</v>
      </c>
      <c r="AC130" s="215" t="s">
        <v>782</v>
      </c>
    </row>
    <row r="131" spans="1:29" ht="36" x14ac:dyDescent="0.25">
      <c r="A131" s="215">
        <v>128</v>
      </c>
      <c r="B131" s="226" t="s">
        <v>1741</v>
      </c>
      <c r="C131" s="216" t="s">
        <v>1742</v>
      </c>
      <c r="D131" s="215"/>
      <c r="E131" s="215"/>
      <c r="F131" s="215"/>
      <c r="G131" s="215"/>
      <c r="H131" s="215"/>
      <c r="I131" s="215"/>
      <c r="J131" s="215"/>
      <c r="K131" s="215">
        <v>1</v>
      </c>
      <c r="L131" s="215">
        <v>250</v>
      </c>
      <c r="M131" s="215">
        <f t="shared" si="24"/>
        <v>250</v>
      </c>
      <c r="N131" s="215"/>
      <c r="O131" s="215"/>
      <c r="P131" s="215"/>
      <c r="Q131" s="215"/>
      <c r="R131" s="215"/>
      <c r="S131" s="215"/>
      <c r="T131" s="226"/>
      <c r="U131" s="226"/>
      <c r="V131" s="215"/>
      <c r="W131" s="226"/>
      <c r="X131" s="226"/>
      <c r="Y131" s="215"/>
      <c r="Z131" s="215"/>
      <c r="AA131" s="218"/>
      <c r="AB131" s="226" t="s">
        <v>20</v>
      </c>
      <c r="AC131" s="215" t="s">
        <v>782</v>
      </c>
    </row>
    <row r="132" spans="1:29" ht="48" x14ac:dyDescent="0.25">
      <c r="A132" s="215">
        <v>129</v>
      </c>
      <c r="B132" s="226" t="s">
        <v>1743</v>
      </c>
      <c r="C132" s="216" t="s">
        <v>1744</v>
      </c>
      <c r="D132" s="215"/>
      <c r="E132" s="215"/>
      <c r="F132" s="215"/>
      <c r="G132" s="215"/>
      <c r="H132" s="215"/>
      <c r="I132" s="215"/>
      <c r="J132" s="215"/>
      <c r="K132" s="215">
        <v>1</v>
      </c>
      <c r="L132" s="215">
        <v>100</v>
      </c>
      <c r="M132" s="215">
        <f t="shared" si="24"/>
        <v>100</v>
      </c>
      <c r="N132" s="215"/>
      <c r="O132" s="215"/>
      <c r="P132" s="215"/>
      <c r="Q132" s="215"/>
      <c r="R132" s="215"/>
      <c r="S132" s="215"/>
      <c r="T132" s="215"/>
      <c r="U132" s="215"/>
      <c r="V132" s="215">
        <v>1</v>
      </c>
      <c r="W132" s="215"/>
      <c r="X132" s="215" t="s">
        <v>60</v>
      </c>
      <c r="Y132" s="215">
        <v>1</v>
      </c>
      <c r="Z132" s="215">
        <v>125</v>
      </c>
      <c r="AA132" s="218">
        <f t="shared" si="19"/>
        <v>125</v>
      </c>
      <c r="AB132" s="226" t="s">
        <v>20</v>
      </c>
      <c r="AC132" s="215" t="s">
        <v>782</v>
      </c>
    </row>
    <row r="133" spans="1:29" ht="48" x14ac:dyDescent="0.25">
      <c r="A133" s="215">
        <v>130</v>
      </c>
      <c r="B133" s="226" t="s">
        <v>1745</v>
      </c>
      <c r="C133" s="216" t="s">
        <v>1746</v>
      </c>
      <c r="D133" s="215"/>
      <c r="E133" s="215"/>
      <c r="F133" s="215"/>
      <c r="G133" s="215"/>
      <c r="H133" s="215"/>
      <c r="I133" s="215"/>
      <c r="J133" s="215"/>
      <c r="K133" s="215">
        <v>1</v>
      </c>
      <c r="L133" s="215">
        <v>100</v>
      </c>
      <c r="M133" s="215">
        <f t="shared" si="24"/>
        <v>100</v>
      </c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 t="s">
        <v>60</v>
      </c>
      <c r="Y133" s="215">
        <v>1</v>
      </c>
      <c r="Z133" s="215">
        <v>62.5</v>
      </c>
      <c r="AA133" s="218">
        <f t="shared" si="19"/>
        <v>62.5</v>
      </c>
      <c r="AB133" s="226" t="s">
        <v>20</v>
      </c>
      <c r="AC133" s="215" t="s">
        <v>782</v>
      </c>
    </row>
    <row r="134" spans="1:29" ht="48" x14ac:dyDescent="0.25">
      <c r="A134" s="215">
        <v>131</v>
      </c>
      <c r="B134" s="226" t="s">
        <v>1747</v>
      </c>
      <c r="C134" s="216" t="s">
        <v>1748</v>
      </c>
      <c r="D134" s="215"/>
      <c r="E134" s="215"/>
      <c r="F134" s="215"/>
      <c r="G134" s="215"/>
      <c r="H134" s="215"/>
      <c r="I134" s="215"/>
      <c r="J134" s="215"/>
      <c r="K134" s="215">
        <v>1</v>
      </c>
      <c r="L134" s="215">
        <v>100</v>
      </c>
      <c r="M134" s="215">
        <f t="shared" si="24"/>
        <v>100</v>
      </c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8"/>
      <c r="AB134" s="226" t="s">
        <v>20</v>
      </c>
      <c r="AC134" s="215" t="s">
        <v>782</v>
      </c>
    </row>
    <row r="135" spans="1:29" ht="72" x14ac:dyDescent="0.25">
      <c r="A135" s="215">
        <v>132</v>
      </c>
      <c r="B135" s="226" t="s">
        <v>1749</v>
      </c>
      <c r="C135" s="224" t="s">
        <v>1750</v>
      </c>
      <c r="D135" s="215"/>
      <c r="E135" s="215"/>
      <c r="F135" s="215"/>
      <c r="G135" s="215"/>
      <c r="H135" s="215"/>
      <c r="I135" s="215"/>
      <c r="J135" s="215"/>
      <c r="K135" s="215">
        <v>1</v>
      </c>
      <c r="L135" s="215">
        <v>315</v>
      </c>
      <c r="M135" s="215">
        <f t="shared" si="24"/>
        <v>315</v>
      </c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 t="s">
        <v>60</v>
      </c>
      <c r="Y135" s="215">
        <v>1</v>
      </c>
      <c r="Z135" s="215">
        <v>82.5</v>
      </c>
      <c r="AA135" s="218">
        <f t="shared" si="19"/>
        <v>82.5</v>
      </c>
      <c r="AB135" s="226" t="s">
        <v>20</v>
      </c>
      <c r="AC135" s="215" t="s">
        <v>782</v>
      </c>
    </row>
    <row r="136" spans="1:29" ht="84" x14ac:dyDescent="0.25">
      <c r="A136" s="215">
        <v>133</v>
      </c>
      <c r="B136" s="226" t="s">
        <v>1751</v>
      </c>
      <c r="C136" s="224" t="s">
        <v>1752</v>
      </c>
      <c r="D136" s="215"/>
      <c r="E136" s="215"/>
      <c r="F136" s="215"/>
      <c r="G136" s="215"/>
      <c r="H136" s="215"/>
      <c r="I136" s="215"/>
      <c r="J136" s="215"/>
      <c r="K136" s="215">
        <v>1</v>
      </c>
      <c r="L136" s="215">
        <v>250</v>
      </c>
      <c r="M136" s="215">
        <f t="shared" si="24"/>
        <v>250</v>
      </c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 t="s">
        <v>60</v>
      </c>
      <c r="Y136" s="215">
        <v>1</v>
      </c>
      <c r="Z136" s="215">
        <v>62.5</v>
      </c>
      <c r="AA136" s="218">
        <f t="shared" si="19"/>
        <v>62.5</v>
      </c>
      <c r="AB136" s="226" t="s">
        <v>20</v>
      </c>
      <c r="AC136" s="215" t="s">
        <v>782</v>
      </c>
    </row>
    <row r="137" spans="1:29" ht="108" x14ac:dyDescent="0.25">
      <c r="A137" s="215">
        <v>134</v>
      </c>
      <c r="B137" s="226" t="s">
        <v>1753</v>
      </c>
      <c r="C137" s="224" t="s">
        <v>1754</v>
      </c>
      <c r="D137" s="215"/>
      <c r="E137" s="215"/>
      <c r="F137" s="215"/>
      <c r="G137" s="215"/>
      <c r="H137" s="215"/>
      <c r="I137" s="215"/>
      <c r="J137" s="215"/>
      <c r="K137" s="215">
        <v>1</v>
      </c>
      <c r="L137" s="215">
        <v>315</v>
      </c>
      <c r="M137" s="215">
        <f t="shared" si="24"/>
        <v>315</v>
      </c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 t="s">
        <v>60</v>
      </c>
      <c r="Y137" s="215">
        <v>1</v>
      </c>
      <c r="Z137" s="215">
        <v>320</v>
      </c>
      <c r="AA137" s="218">
        <f t="shared" si="19"/>
        <v>320</v>
      </c>
      <c r="AB137" s="226" t="s">
        <v>20</v>
      </c>
      <c r="AC137" s="215" t="s">
        <v>782</v>
      </c>
    </row>
    <row r="138" spans="1:29" ht="60" x14ac:dyDescent="0.25">
      <c r="A138" s="215">
        <v>135</v>
      </c>
      <c r="B138" s="226" t="s">
        <v>1755</v>
      </c>
      <c r="C138" s="224" t="s">
        <v>1756</v>
      </c>
      <c r="D138" s="215"/>
      <c r="E138" s="215"/>
      <c r="F138" s="215"/>
      <c r="G138" s="215"/>
      <c r="H138" s="215"/>
      <c r="I138" s="215"/>
      <c r="J138" s="215"/>
      <c r="K138" s="215">
        <v>1</v>
      </c>
      <c r="L138" s="215">
        <v>315</v>
      </c>
      <c r="M138" s="215">
        <f t="shared" si="24"/>
        <v>315</v>
      </c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 t="s">
        <v>60</v>
      </c>
      <c r="Y138" s="215">
        <v>1</v>
      </c>
      <c r="Z138" s="215">
        <v>125</v>
      </c>
      <c r="AA138" s="218">
        <f t="shared" si="19"/>
        <v>125</v>
      </c>
      <c r="AB138" s="226" t="s">
        <v>20</v>
      </c>
      <c r="AC138" s="215" t="s">
        <v>782</v>
      </c>
    </row>
    <row r="139" spans="1:29" ht="36" x14ac:dyDescent="0.25">
      <c r="A139" s="215">
        <v>136</v>
      </c>
      <c r="B139" s="226" t="s">
        <v>1757</v>
      </c>
      <c r="C139" s="216" t="s">
        <v>1758</v>
      </c>
      <c r="D139" s="215"/>
      <c r="E139" s="215"/>
      <c r="F139" s="215"/>
      <c r="G139" s="215"/>
      <c r="H139" s="215"/>
      <c r="I139" s="215"/>
      <c r="J139" s="215"/>
      <c r="K139" s="215">
        <v>1</v>
      </c>
      <c r="L139" s="215">
        <v>250</v>
      </c>
      <c r="M139" s="215">
        <f t="shared" si="24"/>
        <v>250</v>
      </c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8"/>
      <c r="AB139" s="226" t="s">
        <v>20</v>
      </c>
      <c r="AC139" s="215" t="s">
        <v>782</v>
      </c>
    </row>
    <row r="140" spans="1:29" ht="36" x14ac:dyDescent="0.25">
      <c r="A140" s="215">
        <v>137</v>
      </c>
      <c r="B140" s="226" t="s">
        <v>1759</v>
      </c>
      <c r="C140" s="216" t="s">
        <v>1760</v>
      </c>
      <c r="D140" s="215"/>
      <c r="E140" s="215"/>
      <c r="F140" s="215"/>
      <c r="G140" s="215"/>
      <c r="H140" s="215"/>
      <c r="I140" s="215"/>
      <c r="J140" s="215"/>
      <c r="K140" s="215">
        <v>1</v>
      </c>
      <c r="L140" s="215">
        <v>250</v>
      </c>
      <c r="M140" s="215">
        <f t="shared" si="24"/>
        <v>250</v>
      </c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8"/>
      <c r="AB140" s="226" t="s">
        <v>20</v>
      </c>
      <c r="AC140" s="215" t="s">
        <v>782</v>
      </c>
    </row>
    <row r="141" spans="1:29" ht="36" x14ac:dyDescent="0.25">
      <c r="A141" s="215">
        <v>138</v>
      </c>
      <c r="B141" s="226" t="s">
        <v>1761</v>
      </c>
      <c r="C141" s="216" t="s">
        <v>1762</v>
      </c>
      <c r="D141" s="215"/>
      <c r="E141" s="215"/>
      <c r="F141" s="215"/>
      <c r="G141" s="215"/>
      <c r="H141" s="215"/>
      <c r="I141" s="215"/>
      <c r="J141" s="215"/>
      <c r="K141" s="215">
        <v>1</v>
      </c>
      <c r="L141" s="215">
        <v>160</v>
      </c>
      <c r="M141" s="215">
        <f t="shared" si="24"/>
        <v>160</v>
      </c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 t="s">
        <v>60</v>
      </c>
      <c r="Y141" s="215">
        <v>1</v>
      </c>
      <c r="Z141" s="215">
        <v>82.5</v>
      </c>
      <c r="AA141" s="218">
        <f t="shared" si="19"/>
        <v>82.5</v>
      </c>
      <c r="AB141" s="226" t="s">
        <v>20</v>
      </c>
      <c r="AC141" s="215" t="s">
        <v>782</v>
      </c>
    </row>
    <row r="142" spans="1:29" ht="36" x14ac:dyDescent="0.25">
      <c r="A142" s="215">
        <v>139</v>
      </c>
      <c r="B142" s="226" t="s">
        <v>1763</v>
      </c>
      <c r="C142" s="216" t="s">
        <v>1764</v>
      </c>
      <c r="D142" s="215"/>
      <c r="E142" s="215"/>
      <c r="F142" s="215"/>
      <c r="G142" s="215"/>
      <c r="H142" s="215"/>
      <c r="I142" s="215"/>
      <c r="J142" s="215"/>
      <c r="K142" s="215">
        <v>1</v>
      </c>
      <c r="L142" s="215">
        <v>250</v>
      </c>
      <c r="M142" s="215">
        <f t="shared" si="24"/>
        <v>250</v>
      </c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8"/>
      <c r="AB142" s="226" t="s">
        <v>20</v>
      </c>
      <c r="AC142" s="215" t="s">
        <v>782</v>
      </c>
    </row>
    <row r="143" spans="1:29" ht="60" x14ac:dyDescent="0.25">
      <c r="A143" s="215">
        <v>140</v>
      </c>
      <c r="B143" s="226" t="s">
        <v>1765</v>
      </c>
      <c r="C143" s="224" t="s">
        <v>1766</v>
      </c>
      <c r="D143" s="215"/>
      <c r="E143" s="215"/>
      <c r="F143" s="215"/>
      <c r="G143" s="215"/>
      <c r="H143" s="215"/>
      <c r="I143" s="215"/>
      <c r="J143" s="215"/>
      <c r="K143" s="215">
        <v>1</v>
      </c>
      <c r="L143" s="215">
        <v>315</v>
      </c>
      <c r="M143" s="215">
        <f t="shared" si="24"/>
        <v>315</v>
      </c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8"/>
      <c r="AB143" s="226" t="s">
        <v>20</v>
      </c>
      <c r="AC143" s="215" t="s">
        <v>782</v>
      </c>
    </row>
    <row r="144" spans="1:29" ht="36" x14ac:dyDescent="0.25">
      <c r="A144" s="215">
        <v>141</v>
      </c>
      <c r="B144" s="226" t="s">
        <v>1767</v>
      </c>
      <c r="C144" s="216" t="s">
        <v>1768</v>
      </c>
      <c r="D144" s="215"/>
      <c r="E144" s="215"/>
      <c r="F144" s="215"/>
      <c r="G144" s="215"/>
      <c r="H144" s="215"/>
      <c r="I144" s="215"/>
      <c r="J144" s="215"/>
      <c r="K144" s="215">
        <v>1</v>
      </c>
      <c r="L144" s="215">
        <v>160</v>
      </c>
      <c r="M144" s="215">
        <f t="shared" si="24"/>
        <v>160</v>
      </c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8"/>
      <c r="AB144" s="226" t="s">
        <v>20</v>
      </c>
      <c r="AC144" s="215" t="s">
        <v>782</v>
      </c>
    </row>
    <row r="145" spans="1:29" ht="48" x14ac:dyDescent="0.25">
      <c r="A145" s="215">
        <v>142</v>
      </c>
      <c r="B145" s="226" t="s">
        <v>1769</v>
      </c>
      <c r="C145" s="216" t="s">
        <v>1770</v>
      </c>
      <c r="D145" s="215"/>
      <c r="E145" s="215"/>
      <c r="F145" s="215"/>
      <c r="G145" s="215"/>
      <c r="H145" s="215"/>
      <c r="I145" s="215"/>
      <c r="J145" s="215"/>
      <c r="K145" s="215">
        <v>1</v>
      </c>
      <c r="L145" s="215">
        <v>250</v>
      </c>
      <c r="M145" s="215">
        <f t="shared" si="24"/>
        <v>250</v>
      </c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 t="s">
        <v>60</v>
      </c>
      <c r="Y145" s="215">
        <v>1</v>
      </c>
      <c r="Z145" s="215">
        <v>82.5</v>
      </c>
      <c r="AA145" s="218">
        <f t="shared" si="19"/>
        <v>82.5</v>
      </c>
      <c r="AB145" s="226" t="s">
        <v>20</v>
      </c>
      <c r="AC145" s="215" t="s">
        <v>782</v>
      </c>
    </row>
    <row r="146" spans="1:29" x14ac:dyDescent="0.25">
      <c r="A146" s="215">
        <v>143</v>
      </c>
      <c r="B146" s="226"/>
      <c r="C146" s="216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 t="s">
        <v>60</v>
      </c>
      <c r="Y146" s="215">
        <v>1</v>
      </c>
      <c r="Z146" s="215">
        <v>82.5</v>
      </c>
      <c r="AA146" s="218">
        <f t="shared" si="19"/>
        <v>82.5</v>
      </c>
      <c r="AB146" s="226" t="s">
        <v>20</v>
      </c>
      <c r="AC146" s="215" t="s">
        <v>782</v>
      </c>
    </row>
    <row r="147" spans="1:29" ht="60" x14ac:dyDescent="0.25">
      <c r="A147" s="215">
        <v>144</v>
      </c>
      <c r="B147" s="226" t="s">
        <v>1771</v>
      </c>
      <c r="C147" s="224" t="s">
        <v>1772</v>
      </c>
      <c r="D147" s="215"/>
      <c r="E147" s="215"/>
      <c r="F147" s="215"/>
      <c r="G147" s="215"/>
      <c r="H147" s="215"/>
      <c r="I147" s="215"/>
      <c r="J147" s="215"/>
      <c r="K147" s="215">
        <v>1</v>
      </c>
      <c r="L147" s="215">
        <v>250</v>
      </c>
      <c r="M147" s="215">
        <v>250</v>
      </c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8"/>
      <c r="AB147" s="226" t="s">
        <v>20</v>
      </c>
      <c r="AC147" s="215" t="s">
        <v>782</v>
      </c>
    </row>
    <row r="148" spans="1:29" ht="60" x14ac:dyDescent="0.25">
      <c r="A148" s="215">
        <v>145</v>
      </c>
      <c r="B148" s="226" t="s">
        <v>1773</v>
      </c>
      <c r="C148" s="224" t="s">
        <v>1774</v>
      </c>
      <c r="D148" s="215"/>
      <c r="E148" s="215"/>
      <c r="F148" s="215"/>
      <c r="G148" s="215"/>
      <c r="H148" s="215"/>
      <c r="I148" s="215"/>
      <c r="J148" s="215"/>
      <c r="K148" s="215">
        <v>1</v>
      </c>
      <c r="L148" s="215">
        <v>250</v>
      </c>
      <c r="M148" s="215">
        <v>250</v>
      </c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8"/>
      <c r="AB148" s="226" t="s">
        <v>20</v>
      </c>
      <c r="AC148" s="215" t="s">
        <v>782</v>
      </c>
    </row>
    <row r="149" spans="1:29" ht="36" x14ac:dyDescent="0.25">
      <c r="A149" s="215">
        <v>146</v>
      </c>
      <c r="B149" s="226" t="s">
        <v>1775</v>
      </c>
      <c r="C149" s="216" t="s">
        <v>1776</v>
      </c>
      <c r="D149" s="215"/>
      <c r="E149" s="215"/>
      <c r="F149" s="215"/>
      <c r="G149" s="215"/>
      <c r="H149" s="215"/>
      <c r="I149" s="215"/>
      <c r="J149" s="215"/>
      <c r="K149" s="215">
        <v>1</v>
      </c>
      <c r="L149" s="215">
        <v>250</v>
      </c>
      <c r="M149" s="215">
        <f t="shared" ref="M149:M151" si="25">K149*L149</f>
        <v>250</v>
      </c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8"/>
      <c r="AB149" s="226" t="s">
        <v>20</v>
      </c>
      <c r="AC149" s="215" t="s">
        <v>782</v>
      </c>
    </row>
    <row r="150" spans="1:29" ht="48" x14ac:dyDescent="0.25">
      <c r="A150" s="215">
        <v>147</v>
      </c>
      <c r="B150" s="226" t="s">
        <v>1777</v>
      </c>
      <c r="C150" s="216" t="s">
        <v>1778</v>
      </c>
      <c r="D150" s="215"/>
      <c r="E150" s="215"/>
      <c r="F150" s="215"/>
      <c r="G150" s="215"/>
      <c r="H150" s="215"/>
      <c r="I150" s="215"/>
      <c r="J150" s="215"/>
      <c r="K150" s="215">
        <v>1</v>
      </c>
      <c r="L150" s="215">
        <v>250</v>
      </c>
      <c r="M150" s="215">
        <f t="shared" si="25"/>
        <v>250</v>
      </c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8"/>
      <c r="AB150" s="226" t="s">
        <v>20</v>
      </c>
      <c r="AC150" s="215" t="s">
        <v>782</v>
      </c>
    </row>
    <row r="151" spans="1:29" ht="48" x14ac:dyDescent="0.25">
      <c r="A151" s="215">
        <v>148</v>
      </c>
      <c r="B151" s="226" t="s">
        <v>1779</v>
      </c>
      <c r="C151" s="216" t="s">
        <v>1780</v>
      </c>
      <c r="D151" s="215"/>
      <c r="E151" s="215"/>
      <c r="F151" s="215"/>
      <c r="G151" s="215"/>
      <c r="H151" s="215"/>
      <c r="I151" s="215"/>
      <c r="J151" s="215"/>
      <c r="K151" s="215">
        <v>1</v>
      </c>
      <c r="L151" s="215">
        <v>315</v>
      </c>
      <c r="M151" s="215">
        <f t="shared" si="25"/>
        <v>315</v>
      </c>
      <c r="N151" s="215"/>
      <c r="O151" s="215"/>
      <c r="P151" s="215"/>
      <c r="Q151" s="215"/>
      <c r="R151" s="215"/>
      <c r="S151" s="215"/>
      <c r="T151" s="215"/>
      <c r="U151" s="215"/>
      <c r="V151" s="215">
        <v>1</v>
      </c>
      <c r="W151" s="215"/>
      <c r="X151" s="215" t="s">
        <v>60</v>
      </c>
      <c r="Y151" s="215">
        <v>1</v>
      </c>
      <c r="Z151" s="215">
        <v>200</v>
      </c>
      <c r="AA151" s="218">
        <f t="shared" si="19"/>
        <v>200</v>
      </c>
      <c r="AB151" s="226" t="s">
        <v>20</v>
      </c>
      <c r="AC151" s="215" t="s">
        <v>782</v>
      </c>
    </row>
    <row r="152" spans="1:29" x14ac:dyDescent="0.25">
      <c r="A152" s="215">
        <v>149</v>
      </c>
      <c r="B152" s="226"/>
      <c r="C152" s="216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 t="s">
        <v>60</v>
      </c>
      <c r="Y152" s="215">
        <v>1</v>
      </c>
      <c r="Z152" s="215">
        <v>100</v>
      </c>
      <c r="AA152" s="218">
        <f t="shared" si="19"/>
        <v>100</v>
      </c>
      <c r="AB152" s="226" t="s">
        <v>20</v>
      </c>
      <c r="AC152" s="215" t="s">
        <v>782</v>
      </c>
    </row>
    <row r="153" spans="1:29" ht="48" x14ac:dyDescent="0.25">
      <c r="A153" s="215">
        <v>150</v>
      </c>
      <c r="B153" s="226" t="s">
        <v>1781</v>
      </c>
      <c r="C153" s="224" t="s">
        <v>1782</v>
      </c>
      <c r="D153" s="215"/>
      <c r="E153" s="215"/>
      <c r="F153" s="215"/>
      <c r="G153" s="215"/>
      <c r="H153" s="215"/>
      <c r="I153" s="215"/>
      <c r="J153" s="215"/>
      <c r="K153" s="215">
        <v>1</v>
      </c>
      <c r="L153" s="215">
        <v>250</v>
      </c>
      <c r="M153" s="215">
        <v>250</v>
      </c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8"/>
      <c r="AB153" s="226" t="s">
        <v>20</v>
      </c>
      <c r="AC153" s="215" t="s">
        <v>782</v>
      </c>
    </row>
    <row r="154" spans="1:29" ht="24" x14ac:dyDescent="0.25">
      <c r="A154" s="215">
        <v>151</v>
      </c>
      <c r="B154" s="226" t="s">
        <v>1783</v>
      </c>
      <c r="C154" s="216" t="s">
        <v>1784</v>
      </c>
      <c r="D154" s="215"/>
      <c r="E154" s="215"/>
      <c r="F154" s="215"/>
      <c r="G154" s="215"/>
      <c r="H154" s="215"/>
      <c r="I154" s="215"/>
      <c r="J154" s="215"/>
      <c r="K154" s="215">
        <v>1</v>
      </c>
      <c r="L154" s="215">
        <v>250</v>
      </c>
      <c r="M154" s="215">
        <f t="shared" ref="M154:M179" si="26">K154*L154</f>
        <v>250</v>
      </c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 t="s">
        <v>60</v>
      </c>
      <c r="Y154" s="215">
        <v>1</v>
      </c>
      <c r="Z154" s="215">
        <v>250</v>
      </c>
      <c r="AA154" s="218">
        <f t="shared" si="19"/>
        <v>250</v>
      </c>
      <c r="AB154" s="226" t="s">
        <v>20</v>
      </c>
      <c r="AC154" s="215" t="s">
        <v>782</v>
      </c>
    </row>
    <row r="155" spans="1:29" ht="36" x14ac:dyDescent="0.25">
      <c r="A155" s="215">
        <v>152</v>
      </c>
      <c r="B155" s="226" t="s">
        <v>1785</v>
      </c>
      <c r="C155" s="216" t="s">
        <v>1786</v>
      </c>
      <c r="D155" s="215"/>
      <c r="E155" s="215"/>
      <c r="F155" s="215"/>
      <c r="G155" s="215"/>
      <c r="H155" s="215"/>
      <c r="I155" s="215"/>
      <c r="J155" s="215"/>
      <c r="K155" s="215">
        <v>1</v>
      </c>
      <c r="L155" s="215">
        <v>200</v>
      </c>
      <c r="M155" s="215">
        <f t="shared" si="26"/>
        <v>200</v>
      </c>
      <c r="N155" s="215"/>
      <c r="O155" s="215"/>
      <c r="P155" s="215"/>
      <c r="Q155" s="215"/>
      <c r="R155" s="215"/>
      <c r="S155" s="215"/>
      <c r="T155" s="215"/>
      <c r="U155" s="215"/>
      <c r="V155" s="215">
        <v>1</v>
      </c>
      <c r="W155" s="215"/>
      <c r="X155" s="215" t="s">
        <v>60</v>
      </c>
      <c r="Y155" s="215">
        <v>1</v>
      </c>
      <c r="Z155" s="215">
        <v>160</v>
      </c>
      <c r="AA155" s="218">
        <f t="shared" si="19"/>
        <v>160</v>
      </c>
      <c r="AB155" s="226" t="s">
        <v>20</v>
      </c>
      <c r="AC155" s="215" t="s">
        <v>782</v>
      </c>
    </row>
    <row r="156" spans="1:29" ht="24" x14ac:dyDescent="0.25">
      <c r="A156" s="215">
        <v>153</v>
      </c>
      <c r="B156" s="226" t="s">
        <v>1787</v>
      </c>
      <c r="C156" s="216" t="s">
        <v>1788</v>
      </c>
      <c r="D156" s="215"/>
      <c r="E156" s="215"/>
      <c r="F156" s="215"/>
      <c r="G156" s="215"/>
      <c r="H156" s="215"/>
      <c r="I156" s="215"/>
      <c r="J156" s="215"/>
      <c r="K156" s="215">
        <v>1</v>
      </c>
      <c r="L156" s="215">
        <v>250</v>
      </c>
      <c r="M156" s="215">
        <f t="shared" si="26"/>
        <v>250</v>
      </c>
      <c r="N156" s="215"/>
      <c r="O156" s="215"/>
      <c r="P156" s="215"/>
      <c r="Q156" s="215"/>
      <c r="R156" s="215"/>
      <c r="S156" s="215"/>
      <c r="T156" s="215"/>
      <c r="U156" s="215"/>
      <c r="V156" s="215">
        <v>1</v>
      </c>
      <c r="W156" s="215"/>
      <c r="X156" s="215"/>
      <c r="Y156" s="215"/>
      <c r="Z156" s="215"/>
      <c r="AA156" s="218"/>
      <c r="AB156" s="226" t="s">
        <v>20</v>
      </c>
      <c r="AC156" s="215" t="s">
        <v>782</v>
      </c>
    </row>
    <row r="157" spans="1:29" ht="36" x14ac:dyDescent="0.25">
      <c r="A157" s="215">
        <v>154</v>
      </c>
      <c r="B157" s="226" t="s">
        <v>1789</v>
      </c>
      <c r="C157" s="216" t="s">
        <v>1790</v>
      </c>
      <c r="D157" s="215"/>
      <c r="E157" s="215"/>
      <c r="F157" s="215"/>
      <c r="G157" s="215"/>
      <c r="H157" s="215"/>
      <c r="I157" s="215"/>
      <c r="J157" s="215"/>
      <c r="K157" s="215">
        <v>1</v>
      </c>
      <c r="L157" s="215">
        <v>250</v>
      </c>
      <c r="M157" s="215">
        <f t="shared" si="26"/>
        <v>250</v>
      </c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 t="s">
        <v>60</v>
      </c>
      <c r="Y157" s="215">
        <v>1</v>
      </c>
      <c r="Z157" s="215">
        <v>62.5</v>
      </c>
      <c r="AA157" s="218">
        <f t="shared" si="19"/>
        <v>62.5</v>
      </c>
      <c r="AB157" s="226" t="s">
        <v>20</v>
      </c>
      <c r="AC157" s="215" t="s">
        <v>782</v>
      </c>
    </row>
    <row r="158" spans="1:29" ht="36" x14ac:dyDescent="0.25">
      <c r="A158" s="215">
        <v>155</v>
      </c>
      <c r="B158" s="226" t="s">
        <v>1791</v>
      </c>
      <c r="C158" s="216" t="s">
        <v>1792</v>
      </c>
      <c r="D158" s="215"/>
      <c r="E158" s="215"/>
      <c r="F158" s="215"/>
      <c r="G158" s="215"/>
      <c r="H158" s="215"/>
      <c r="I158" s="215"/>
      <c r="J158" s="215"/>
      <c r="K158" s="215">
        <v>1</v>
      </c>
      <c r="L158" s="215">
        <v>250</v>
      </c>
      <c r="M158" s="215">
        <f t="shared" si="26"/>
        <v>250</v>
      </c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8"/>
      <c r="AB158" s="226" t="s">
        <v>20</v>
      </c>
      <c r="AC158" s="215" t="s">
        <v>782</v>
      </c>
    </row>
    <row r="159" spans="1:29" ht="36" x14ac:dyDescent="0.25">
      <c r="A159" s="215">
        <v>156</v>
      </c>
      <c r="B159" s="226" t="s">
        <v>1793</v>
      </c>
      <c r="C159" s="216" t="s">
        <v>1794</v>
      </c>
      <c r="D159" s="215"/>
      <c r="E159" s="215"/>
      <c r="F159" s="215"/>
      <c r="G159" s="215"/>
      <c r="H159" s="215"/>
      <c r="I159" s="215"/>
      <c r="J159" s="215"/>
      <c r="K159" s="215">
        <v>1</v>
      </c>
      <c r="L159" s="215">
        <v>160</v>
      </c>
      <c r="M159" s="215">
        <f t="shared" si="26"/>
        <v>160</v>
      </c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 t="s">
        <v>60</v>
      </c>
      <c r="Y159" s="215">
        <v>1</v>
      </c>
      <c r="Z159" s="215">
        <v>110</v>
      </c>
      <c r="AA159" s="218">
        <f t="shared" si="19"/>
        <v>110</v>
      </c>
      <c r="AB159" s="226" t="s">
        <v>20</v>
      </c>
      <c r="AC159" s="215" t="s">
        <v>782</v>
      </c>
    </row>
    <row r="160" spans="1:29" ht="36" x14ac:dyDescent="0.25">
      <c r="A160" s="215">
        <v>157</v>
      </c>
      <c r="B160" s="226" t="s">
        <v>1795</v>
      </c>
      <c r="C160" s="216" t="s">
        <v>1796</v>
      </c>
      <c r="D160" s="215"/>
      <c r="E160" s="215"/>
      <c r="F160" s="215"/>
      <c r="G160" s="215"/>
      <c r="H160" s="215"/>
      <c r="I160" s="215"/>
      <c r="J160" s="215"/>
      <c r="K160" s="215">
        <v>1</v>
      </c>
      <c r="L160" s="215">
        <v>250</v>
      </c>
      <c r="M160" s="215">
        <f t="shared" si="26"/>
        <v>250</v>
      </c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8"/>
      <c r="AB160" s="226" t="s">
        <v>20</v>
      </c>
      <c r="AC160" s="215" t="s">
        <v>782</v>
      </c>
    </row>
    <row r="161" spans="1:29" ht="48" x14ac:dyDescent="0.25">
      <c r="A161" s="215">
        <v>158</v>
      </c>
      <c r="B161" s="226" t="s">
        <v>1797</v>
      </c>
      <c r="C161" s="216" t="s">
        <v>1798</v>
      </c>
      <c r="D161" s="215"/>
      <c r="E161" s="215"/>
      <c r="F161" s="215"/>
      <c r="G161" s="215"/>
      <c r="H161" s="215"/>
      <c r="I161" s="215"/>
      <c r="J161" s="215"/>
      <c r="K161" s="215">
        <v>1</v>
      </c>
      <c r="L161" s="215">
        <v>250</v>
      </c>
      <c r="M161" s="215">
        <f t="shared" si="26"/>
        <v>250</v>
      </c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 t="s">
        <v>60</v>
      </c>
      <c r="Y161" s="215">
        <v>1</v>
      </c>
      <c r="Z161" s="215">
        <v>250</v>
      </c>
      <c r="AA161" s="218">
        <f t="shared" ref="AA161:AA224" si="27">Y161*Z161</f>
        <v>250</v>
      </c>
      <c r="AB161" s="226" t="s">
        <v>20</v>
      </c>
      <c r="AC161" s="215" t="s">
        <v>782</v>
      </c>
    </row>
    <row r="162" spans="1:29" ht="36" x14ac:dyDescent="0.25">
      <c r="A162" s="215">
        <v>159</v>
      </c>
      <c r="B162" s="226" t="s">
        <v>1799</v>
      </c>
      <c r="C162" s="216" t="s">
        <v>1800</v>
      </c>
      <c r="D162" s="215"/>
      <c r="E162" s="215"/>
      <c r="F162" s="215"/>
      <c r="G162" s="215"/>
      <c r="H162" s="215"/>
      <c r="I162" s="215"/>
      <c r="J162" s="215"/>
      <c r="K162" s="215">
        <v>1</v>
      </c>
      <c r="L162" s="215">
        <v>160</v>
      </c>
      <c r="M162" s="215">
        <f t="shared" si="26"/>
        <v>160</v>
      </c>
      <c r="N162" s="215"/>
      <c r="O162" s="215"/>
      <c r="P162" s="215"/>
      <c r="Q162" s="215"/>
      <c r="R162" s="215"/>
      <c r="S162" s="215"/>
      <c r="T162" s="215"/>
      <c r="U162" s="215"/>
      <c r="V162" s="215">
        <v>1</v>
      </c>
      <c r="W162" s="215"/>
      <c r="X162" s="215"/>
      <c r="Y162" s="215"/>
      <c r="Z162" s="215"/>
      <c r="AA162" s="218"/>
      <c r="AB162" s="226" t="s">
        <v>20</v>
      </c>
      <c r="AC162" s="215" t="s">
        <v>782</v>
      </c>
    </row>
    <row r="163" spans="1:29" ht="60" x14ac:dyDescent="0.25">
      <c r="A163" s="215">
        <v>160</v>
      </c>
      <c r="B163" s="226" t="s">
        <v>1801</v>
      </c>
      <c r="C163" s="224" t="s">
        <v>1802</v>
      </c>
      <c r="D163" s="215"/>
      <c r="E163" s="215"/>
      <c r="F163" s="215"/>
      <c r="G163" s="215"/>
      <c r="H163" s="215"/>
      <c r="I163" s="215"/>
      <c r="J163" s="215"/>
      <c r="K163" s="215">
        <v>1</v>
      </c>
      <c r="L163" s="215">
        <v>250</v>
      </c>
      <c r="M163" s="215">
        <f t="shared" si="26"/>
        <v>250</v>
      </c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8"/>
      <c r="AB163" s="226" t="s">
        <v>20</v>
      </c>
      <c r="AC163" s="215" t="s">
        <v>782</v>
      </c>
    </row>
    <row r="164" spans="1:29" ht="36" x14ac:dyDescent="0.25">
      <c r="A164" s="215">
        <v>161</v>
      </c>
      <c r="B164" s="226" t="s">
        <v>1803</v>
      </c>
      <c r="C164" s="216" t="s">
        <v>1804</v>
      </c>
      <c r="D164" s="215"/>
      <c r="E164" s="215"/>
      <c r="F164" s="215"/>
      <c r="G164" s="215"/>
      <c r="H164" s="215"/>
      <c r="I164" s="215"/>
      <c r="J164" s="215"/>
      <c r="K164" s="215">
        <v>1</v>
      </c>
      <c r="L164" s="215">
        <v>100</v>
      </c>
      <c r="M164" s="215">
        <f t="shared" si="26"/>
        <v>100</v>
      </c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8"/>
      <c r="AB164" s="226" t="s">
        <v>20</v>
      </c>
      <c r="AC164" s="215" t="s">
        <v>782</v>
      </c>
    </row>
    <row r="165" spans="1:29" ht="48" x14ac:dyDescent="0.25">
      <c r="A165" s="215">
        <v>162</v>
      </c>
      <c r="B165" s="226" t="s">
        <v>1805</v>
      </c>
      <c r="C165" s="216" t="s">
        <v>1806</v>
      </c>
      <c r="D165" s="215"/>
      <c r="E165" s="215"/>
      <c r="F165" s="215"/>
      <c r="G165" s="215"/>
      <c r="H165" s="215"/>
      <c r="I165" s="215"/>
      <c r="J165" s="215"/>
      <c r="K165" s="215">
        <v>1</v>
      </c>
      <c r="L165" s="215">
        <v>200</v>
      </c>
      <c r="M165" s="215">
        <f t="shared" si="26"/>
        <v>200</v>
      </c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8"/>
      <c r="AB165" s="226" t="s">
        <v>20</v>
      </c>
      <c r="AC165" s="215" t="s">
        <v>782</v>
      </c>
    </row>
    <row r="166" spans="1:29" ht="48" x14ac:dyDescent="0.25">
      <c r="A166" s="215">
        <v>163</v>
      </c>
      <c r="B166" s="226" t="s">
        <v>1807</v>
      </c>
      <c r="C166" s="224" t="s">
        <v>1808</v>
      </c>
      <c r="D166" s="215"/>
      <c r="E166" s="215"/>
      <c r="F166" s="215"/>
      <c r="G166" s="215"/>
      <c r="H166" s="215"/>
      <c r="I166" s="215"/>
      <c r="J166" s="215"/>
      <c r="K166" s="215">
        <v>1</v>
      </c>
      <c r="L166" s="215">
        <v>250</v>
      </c>
      <c r="M166" s="215">
        <f t="shared" si="26"/>
        <v>250</v>
      </c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8"/>
      <c r="AB166" s="226" t="s">
        <v>20</v>
      </c>
      <c r="AC166" s="215" t="s">
        <v>782</v>
      </c>
    </row>
    <row r="167" spans="1:29" ht="48" x14ac:dyDescent="0.25">
      <c r="A167" s="215">
        <v>164</v>
      </c>
      <c r="B167" s="226" t="s">
        <v>1809</v>
      </c>
      <c r="C167" s="216" t="s">
        <v>1810</v>
      </c>
      <c r="D167" s="215"/>
      <c r="E167" s="215"/>
      <c r="F167" s="215"/>
      <c r="G167" s="215"/>
      <c r="H167" s="215"/>
      <c r="I167" s="215"/>
      <c r="J167" s="215"/>
      <c r="K167" s="215">
        <v>1</v>
      </c>
      <c r="L167" s="215">
        <v>100</v>
      </c>
      <c r="M167" s="215">
        <f t="shared" si="26"/>
        <v>100</v>
      </c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 t="s">
        <v>60</v>
      </c>
      <c r="Y167" s="215">
        <v>1</v>
      </c>
      <c r="Z167" s="215">
        <v>200</v>
      </c>
      <c r="AA167" s="218">
        <f t="shared" si="27"/>
        <v>200</v>
      </c>
      <c r="AB167" s="226" t="s">
        <v>20</v>
      </c>
      <c r="AC167" s="215" t="s">
        <v>782</v>
      </c>
    </row>
    <row r="168" spans="1:29" ht="48" x14ac:dyDescent="0.25">
      <c r="A168" s="215">
        <v>165</v>
      </c>
      <c r="B168" s="226" t="s">
        <v>1811</v>
      </c>
      <c r="C168" s="216" t="s">
        <v>1812</v>
      </c>
      <c r="D168" s="215"/>
      <c r="E168" s="215"/>
      <c r="F168" s="215"/>
      <c r="G168" s="215"/>
      <c r="H168" s="215"/>
      <c r="I168" s="215"/>
      <c r="J168" s="215"/>
      <c r="K168" s="227">
        <v>1</v>
      </c>
      <c r="L168" s="215">
        <v>300</v>
      </c>
      <c r="M168" s="215">
        <f t="shared" si="26"/>
        <v>300</v>
      </c>
      <c r="N168" s="215"/>
      <c r="O168" s="215"/>
      <c r="P168" s="227"/>
      <c r="Q168" s="215"/>
      <c r="R168" s="215"/>
      <c r="S168" s="215"/>
      <c r="T168" s="215"/>
      <c r="U168" s="215"/>
      <c r="V168" s="215"/>
      <c r="W168" s="215"/>
      <c r="X168" s="215" t="s">
        <v>60</v>
      </c>
      <c r="Y168" s="215">
        <v>1</v>
      </c>
      <c r="Z168" s="215">
        <v>82.5</v>
      </c>
      <c r="AA168" s="218">
        <f t="shared" si="27"/>
        <v>82.5</v>
      </c>
      <c r="AB168" s="226" t="s">
        <v>20</v>
      </c>
      <c r="AC168" s="215" t="s">
        <v>782</v>
      </c>
    </row>
    <row r="169" spans="1:29" ht="36" x14ac:dyDescent="0.25">
      <c r="A169" s="215">
        <v>166</v>
      </c>
      <c r="B169" s="226" t="s">
        <v>1813</v>
      </c>
      <c r="C169" s="216" t="s">
        <v>1814</v>
      </c>
      <c r="D169" s="215"/>
      <c r="E169" s="215"/>
      <c r="F169" s="215"/>
      <c r="G169" s="215"/>
      <c r="H169" s="215"/>
      <c r="I169" s="215"/>
      <c r="J169" s="215"/>
      <c r="K169" s="227"/>
      <c r="L169" s="215"/>
      <c r="M169" s="215"/>
      <c r="N169" s="215"/>
      <c r="O169" s="215"/>
      <c r="P169" s="227"/>
      <c r="Q169" s="215"/>
      <c r="R169" s="215"/>
      <c r="S169" s="215"/>
      <c r="T169" s="215"/>
      <c r="U169" s="215"/>
      <c r="V169" s="215">
        <v>1</v>
      </c>
      <c r="W169" s="215"/>
      <c r="X169" s="215"/>
      <c r="Y169" s="215"/>
      <c r="Z169" s="215"/>
      <c r="AA169" s="218"/>
      <c r="AB169" s="226" t="s">
        <v>20</v>
      </c>
      <c r="AC169" s="215" t="s">
        <v>782</v>
      </c>
    </row>
    <row r="170" spans="1:29" ht="48" x14ac:dyDescent="0.25">
      <c r="A170" s="215">
        <v>167</v>
      </c>
      <c r="B170" s="226" t="s">
        <v>1815</v>
      </c>
      <c r="C170" s="216" t="s">
        <v>1816</v>
      </c>
      <c r="D170" s="215"/>
      <c r="E170" s="215"/>
      <c r="F170" s="215"/>
      <c r="G170" s="215"/>
      <c r="H170" s="215"/>
      <c r="I170" s="215"/>
      <c r="J170" s="215"/>
      <c r="K170" s="215">
        <v>1</v>
      </c>
      <c r="L170" s="215">
        <v>250</v>
      </c>
      <c r="M170" s="215">
        <f t="shared" si="26"/>
        <v>250</v>
      </c>
      <c r="N170" s="215"/>
      <c r="O170" s="215"/>
      <c r="P170" s="215"/>
      <c r="Q170" s="219"/>
      <c r="R170" s="215"/>
      <c r="S170" s="215"/>
      <c r="T170" s="215"/>
      <c r="U170" s="215"/>
      <c r="V170" s="215">
        <v>1</v>
      </c>
      <c r="W170" s="215"/>
      <c r="X170" s="215" t="s">
        <v>60</v>
      </c>
      <c r="Y170" s="215">
        <v>1</v>
      </c>
      <c r="Z170" s="215">
        <v>40</v>
      </c>
      <c r="AA170" s="218">
        <f t="shared" si="27"/>
        <v>40</v>
      </c>
      <c r="AB170" s="226" t="s">
        <v>20</v>
      </c>
      <c r="AC170" s="215" t="s">
        <v>782</v>
      </c>
    </row>
    <row r="171" spans="1:29" ht="36" x14ac:dyDescent="0.25">
      <c r="A171" s="215">
        <v>168</v>
      </c>
      <c r="B171" s="226" t="s">
        <v>1817</v>
      </c>
      <c r="C171" s="224" t="s">
        <v>1818</v>
      </c>
      <c r="D171" s="215"/>
      <c r="E171" s="215"/>
      <c r="F171" s="215"/>
      <c r="G171" s="215"/>
      <c r="H171" s="215"/>
      <c r="I171" s="215"/>
      <c r="J171" s="215"/>
      <c r="K171" s="215">
        <v>1</v>
      </c>
      <c r="L171" s="215">
        <v>250</v>
      </c>
      <c r="M171" s="215">
        <v>250</v>
      </c>
      <c r="N171" s="215"/>
      <c r="O171" s="215"/>
      <c r="P171" s="215"/>
      <c r="Q171" s="219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8"/>
      <c r="AB171" s="226" t="s">
        <v>20</v>
      </c>
      <c r="AC171" s="215" t="s">
        <v>782</v>
      </c>
    </row>
    <row r="172" spans="1:29" x14ac:dyDescent="0.25">
      <c r="A172" s="215">
        <v>169</v>
      </c>
      <c r="B172" s="226" t="s">
        <v>1819</v>
      </c>
      <c r="C172" s="216" t="s">
        <v>1820</v>
      </c>
      <c r="D172" s="215"/>
      <c r="E172" s="215"/>
      <c r="F172" s="215"/>
      <c r="G172" s="215"/>
      <c r="H172" s="215"/>
      <c r="I172" s="215"/>
      <c r="J172" s="215"/>
      <c r="K172" s="227">
        <v>1</v>
      </c>
      <c r="L172" s="215">
        <v>160</v>
      </c>
      <c r="M172" s="215">
        <f t="shared" si="26"/>
        <v>160</v>
      </c>
      <c r="N172" s="215"/>
      <c r="O172" s="215"/>
      <c r="P172" s="227"/>
      <c r="Q172" s="219"/>
      <c r="R172" s="215"/>
      <c r="S172" s="215"/>
      <c r="T172" s="226"/>
      <c r="U172" s="226"/>
      <c r="V172" s="226">
        <v>3</v>
      </c>
      <c r="W172" s="226"/>
      <c r="X172" s="215" t="s">
        <v>60</v>
      </c>
      <c r="Y172" s="219">
        <v>1</v>
      </c>
      <c r="Z172" s="215">
        <v>125</v>
      </c>
      <c r="AA172" s="218">
        <f t="shared" si="27"/>
        <v>125</v>
      </c>
      <c r="AB172" s="226" t="s">
        <v>20</v>
      </c>
      <c r="AC172" s="215" t="s">
        <v>782</v>
      </c>
    </row>
    <row r="173" spans="1:29" ht="36" x14ac:dyDescent="0.25">
      <c r="A173" s="215">
        <v>170</v>
      </c>
      <c r="B173" s="226" t="s">
        <v>1821</v>
      </c>
      <c r="C173" s="216" t="s">
        <v>1822</v>
      </c>
      <c r="D173" s="215"/>
      <c r="E173" s="215"/>
      <c r="F173" s="215"/>
      <c r="G173" s="215"/>
      <c r="H173" s="215"/>
      <c r="I173" s="215"/>
      <c r="J173" s="215"/>
      <c r="K173" s="215">
        <v>1</v>
      </c>
      <c r="L173" s="215">
        <v>250</v>
      </c>
      <c r="M173" s="215">
        <f t="shared" si="26"/>
        <v>250</v>
      </c>
      <c r="N173" s="215"/>
      <c r="O173" s="215"/>
      <c r="P173" s="215"/>
      <c r="Q173" s="219"/>
      <c r="R173" s="215"/>
      <c r="S173" s="215"/>
      <c r="T173" s="226"/>
      <c r="U173" s="226"/>
      <c r="V173" s="226">
        <v>1</v>
      </c>
      <c r="W173" s="226"/>
      <c r="X173" s="215" t="s">
        <v>60</v>
      </c>
      <c r="Y173" s="215">
        <v>1</v>
      </c>
      <c r="Z173" s="215">
        <v>62.5</v>
      </c>
      <c r="AA173" s="218">
        <f t="shared" si="27"/>
        <v>62.5</v>
      </c>
      <c r="AB173" s="226" t="s">
        <v>20</v>
      </c>
      <c r="AC173" s="215" t="s">
        <v>782</v>
      </c>
    </row>
    <row r="174" spans="1:29" ht="36" x14ac:dyDescent="0.25">
      <c r="A174" s="215">
        <v>171</v>
      </c>
      <c r="B174" s="226" t="s">
        <v>1823</v>
      </c>
      <c r="C174" s="216" t="s">
        <v>1824</v>
      </c>
      <c r="D174" s="215"/>
      <c r="E174" s="215"/>
      <c r="F174" s="215"/>
      <c r="G174" s="215"/>
      <c r="H174" s="215"/>
      <c r="I174" s="215"/>
      <c r="J174" s="215"/>
      <c r="K174" s="227">
        <v>1</v>
      </c>
      <c r="L174" s="215">
        <v>160</v>
      </c>
      <c r="M174" s="215">
        <f t="shared" si="26"/>
        <v>160</v>
      </c>
      <c r="N174" s="215"/>
      <c r="O174" s="215"/>
      <c r="P174" s="227"/>
      <c r="Q174" s="219"/>
      <c r="R174" s="215"/>
      <c r="S174" s="215"/>
      <c r="T174" s="226"/>
      <c r="U174" s="226"/>
      <c r="V174" s="226"/>
      <c r="W174" s="226"/>
      <c r="X174" s="226"/>
      <c r="Y174" s="215"/>
      <c r="Z174" s="215"/>
      <c r="AA174" s="218"/>
      <c r="AB174" s="226" t="s">
        <v>20</v>
      </c>
      <c r="AC174" s="215" t="s">
        <v>782</v>
      </c>
    </row>
    <row r="175" spans="1:29" ht="48" x14ac:dyDescent="0.25">
      <c r="A175" s="215">
        <v>172</v>
      </c>
      <c r="B175" s="226" t="s">
        <v>1825</v>
      </c>
      <c r="C175" s="228" t="s">
        <v>1826</v>
      </c>
      <c r="D175" s="229"/>
      <c r="E175" s="229"/>
      <c r="F175" s="229"/>
      <c r="G175" s="229"/>
      <c r="H175" s="229"/>
      <c r="I175" s="229"/>
      <c r="J175" s="229"/>
      <c r="K175" s="227">
        <v>1</v>
      </c>
      <c r="L175" s="215">
        <v>100</v>
      </c>
      <c r="M175" s="215">
        <f t="shared" si="26"/>
        <v>100</v>
      </c>
      <c r="N175" s="215"/>
      <c r="O175" s="215"/>
      <c r="P175" s="227"/>
      <c r="Q175" s="219"/>
      <c r="R175" s="215"/>
      <c r="S175" s="215"/>
      <c r="T175" s="226"/>
      <c r="U175" s="226"/>
      <c r="V175" s="226"/>
      <c r="W175" s="226"/>
      <c r="X175" s="226"/>
      <c r="Y175" s="215"/>
      <c r="Z175" s="215"/>
      <c r="AA175" s="218"/>
      <c r="AB175" s="226" t="s">
        <v>20</v>
      </c>
      <c r="AC175" s="215" t="s">
        <v>782</v>
      </c>
    </row>
    <row r="176" spans="1:29" ht="36" x14ac:dyDescent="0.25">
      <c r="A176" s="215">
        <v>173</v>
      </c>
      <c r="B176" s="226" t="s">
        <v>1827</v>
      </c>
      <c r="C176" s="216" t="s">
        <v>1828</v>
      </c>
      <c r="D176" s="215"/>
      <c r="E176" s="215"/>
      <c r="F176" s="215"/>
      <c r="G176" s="215"/>
      <c r="H176" s="215"/>
      <c r="I176" s="215"/>
      <c r="J176" s="215"/>
      <c r="K176" s="227">
        <v>1</v>
      </c>
      <c r="L176" s="215">
        <v>250</v>
      </c>
      <c r="M176" s="215">
        <f t="shared" si="26"/>
        <v>250</v>
      </c>
      <c r="N176" s="215"/>
      <c r="O176" s="215"/>
      <c r="P176" s="227"/>
      <c r="Q176" s="219"/>
      <c r="R176" s="215"/>
      <c r="S176" s="215"/>
      <c r="T176" s="226"/>
      <c r="U176" s="226"/>
      <c r="V176" s="226"/>
      <c r="W176" s="226"/>
      <c r="X176" s="215" t="s">
        <v>60</v>
      </c>
      <c r="Y176" s="215">
        <v>1</v>
      </c>
      <c r="Z176" s="215">
        <v>63</v>
      </c>
      <c r="AA176" s="218">
        <f t="shared" si="27"/>
        <v>63</v>
      </c>
      <c r="AB176" s="226" t="s">
        <v>20</v>
      </c>
      <c r="AC176" s="215" t="s">
        <v>782</v>
      </c>
    </row>
    <row r="177" spans="1:29" ht="48" x14ac:dyDescent="0.25">
      <c r="A177" s="215">
        <v>174</v>
      </c>
      <c r="B177" s="226" t="s">
        <v>1829</v>
      </c>
      <c r="C177" s="216" t="s">
        <v>1830</v>
      </c>
      <c r="D177" s="215"/>
      <c r="E177" s="215"/>
      <c r="F177" s="215"/>
      <c r="G177" s="215"/>
      <c r="H177" s="215"/>
      <c r="I177" s="215"/>
      <c r="J177" s="215"/>
      <c r="K177" s="215">
        <v>1</v>
      </c>
      <c r="L177" s="215">
        <v>160</v>
      </c>
      <c r="M177" s="215">
        <f t="shared" si="26"/>
        <v>160</v>
      </c>
      <c r="N177" s="215"/>
      <c r="O177" s="215"/>
      <c r="P177" s="215"/>
      <c r="Q177" s="219"/>
      <c r="R177" s="215"/>
      <c r="S177" s="215"/>
      <c r="T177" s="226"/>
      <c r="U177" s="226"/>
      <c r="V177" s="226">
        <v>1</v>
      </c>
      <c r="W177" s="226"/>
      <c r="X177" s="215" t="s">
        <v>60</v>
      </c>
      <c r="Y177" s="215">
        <v>1</v>
      </c>
      <c r="Z177" s="215">
        <v>30</v>
      </c>
      <c r="AA177" s="218">
        <f t="shared" si="27"/>
        <v>30</v>
      </c>
      <c r="AB177" s="226" t="s">
        <v>20</v>
      </c>
      <c r="AC177" s="215" t="s">
        <v>782</v>
      </c>
    </row>
    <row r="178" spans="1:29" ht="48" x14ac:dyDescent="0.25">
      <c r="A178" s="215">
        <v>175</v>
      </c>
      <c r="B178" s="226" t="s">
        <v>1831</v>
      </c>
      <c r="C178" s="216" t="s">
        <v>1832</v>
      </c>
      <c r="D178" s="215"/>
      <c r="E178" s="215"/>
      <c r="F178" s="215"/>
      <c r="G178" s="215"/>
      <c r="H178" s="215"/>
      <c r="I178" s="215"/>
      <c r="J178" s="215"/>
      <c r="K178" s="227">
        <v>1</v>
      </c>
      <c r="L178" s="215">
        <v>160</v>
      </c>
      <c r="M178" s="215">
        <f t="shared" si="26"/>
        <v>160</v>
      </c>
      <c r="N178" s="215"/>
      <c r="O178" s="215"/>
      <c r="P178" s="227"/>
      <c r="Q178" s="219"/>
      <c r="R178" s="215"/>
      <c r="S178" s="215"/>
      <c r="T178" s="226"/>
      <c r="U178" s="226"/>
      <c r="V178" s="226"/>
      <c r="W178" s="226"/>
      <c r="X178" s="215" t="s">
        <v>60</v>
      </c>
      <c r="Y178" s="215">
        <v>1</v>
      </c>
      <c r="Z178" s="215">
        <v>62.5</v>
      </c>
      <c r="AA178" s="218">
        <f t="shared" si="27"/>
        <v>62.5</v>
      </c>
      <c r="AB178" s="226" t="s">
        <v>20</v>
      </c>
      <c r="AC178" s="215" t="s">
        <v>782</v>
      </c>
    </row>
    <row r="179" spans="1:29" ht="60" x14ac:dyDescent="0.25">
      <c r="A179" s="215">
        <v>176</v>
      </c>
      <c r="B179" s="226" t="s">
        <v>1833</v>
      </c>
      <c r="C179" s="216" t="s">
        <v>1834</v>
      </c>
      <c r="D179" s="215"/>
      <c r="E179" s="215"/>
      <c r="F179" s="215"/>
      <c r="G179" s="215"/>
      <c r="H179" s="215"/>
      <c r="I179" s="215"/>
      <c r="J179" s="215"/>
      <c r="K179" s="227">
        <v>1</v>
      </c>
      <c r="L179" s="215">
        <v>200</v>
      </c>
      <c r="M179" s="215">
        <f t="shared" si="26"/>
        <v>200</v>
      </c>
      <c r="N179" s="215"/>
      <c r="O179" s="215"/>
      <c r="P179" s="227"/>
      <c r="Q179" s="219"/>
      <c r="R179" s="215"/>
      <c r="S179" s="215"/>
      <c r="T179" s="226"/>
      <c r="U179" s="226"/>
      <c r="V179" s="226"/>
      <c r="W179" s="226"/>
      <c r="X179" s="215" t="s">
        <v>60</v>
      </c>
      <c r="Y179" s="215">
        <v>1</v>
      </c>
      <c r="Z179" s="215">
        <v>160</v>
      </c>
      <c r="AA179" s="218">
        <f t="shared" si="27"/>
        <v>160</v>
      </c>
      <c r="AB179" s="226" t="s">
        <v>20</v>
      </c>
      <c r="AC179" s="215" t="s">
        <v>782</v>
      </c>
    </row>
    <row r="180" spans="1:29" x14ac:dyDescent="0.25">
      <c r="A180" s="215">
        <v>177</v>
      </c>
      <c r="B180" s="226"/>
      <c r="C180" s="216"/>
      <c r="D180" s="215"/>
      <c r="E180" s="215"/>
      <c r="F180" s="215"/>
      <c r="G180" s="215"/>
      <c r="H180" s="215"/>
      <c r="I180" s="215"/>
      <c r="J180" s="215"/>
      <c r="K180" s="227"/>
      <c r="L180" s="215"/>
      <c r="M180" s="215"/>
      <c r="N180" s="215"/>
      <c r="O180" s="215"/>
      <c r="P180" s="227"/>
      <c r="Q180" s="219"/>
      <c r="R180" s="215"/>
      <c r="S180" s="215"/>
      <c r="T180" s="226"/>
      <c r="U180" s="226"/>
      <c r="V180" s="226"/>
      <c r="W180" s="226"/>
      <c r="X180" s="215" t="s">
        <v>60</v>
      </c>
      <c r="Y180" s="215">
        <v>1</v>
      </c>
      <c r="Z180" s="215">
        <v>82.5</v>
      </c>
      <c r="AA180" s="218">
        <f t="shared" si="27"/>
        <v>82.5</v>
      </c>
      <c r="AB180" s="226" t="s">
        <v>20</v>
      </c>
      <c r="AC180" s="215" t="s">
        <v>782</v>
      </c>
    </row>
    <row r="181" spans="1:29" ht="48" x14ac:dyDescent="0.25">
      <c r="A181" s="215">
        <v>178</v>
      </c>
      <c r="B181" s="226" t="s">
        <v>1835</v>
      </c>
      <c r="C181" s="216" t="s">
        <v>1836</v>
      </c>
      <c r="D181" s="215"/>
      <c r="E181" s="215"/>
      <c r="F181" s="215"/>
      <c r="G181" s="215"/>
      <c r="H181" s="215"/>
      <c r="I181" s="215"/>
      <c r="J181" s="215"/>
      <c r="K181" s="227">
        <v>1</v>
      </c>
      <c r="L181" s="215">
        <v>200</v>
      </c>
      <c r="M181" s="215">
        <f t="shared" ref="M181:M193" si="28">K181*L181</f>
        <v>200</v>
      </c>
      <c r="N181" s="215"/>
      <c r="O181" s="215"/>
      <c r="P181" s="227"/>
      <c r="Q181" s="219"/>
      <c r="R181" s="215"/>
      <c r="S181" s="215"/>
      <c r="T181" s="226"/>
      <c r="U181" s="226"/>
      <c r="V181" s="226">
        <v>1</v>
      </c>
      <c r="W181" s="226"/>
      <c r="X181" s="226"/>
      <c r="Y181" s="215"/>
      <c r="Z181" s="215"/>
      <c r="AA181" s="218"/>
      <c r="AB181" s="226" t="s">
        <v>20</v>
      </c>
      <c r="AC181" s="215" t="s">
        <v>782</v>
      </c>
    </row>
    <row r="182" spans="1:29" ht="48" x14ac:dyDescent="0.25">
      <c r="A182" s="215">
        <v>179</v>
      </c>
      <c r="B182" s="226" t="s">
        <v>1837</v>
      </c>
      <c r="C182" s="216" t="s">
        <v>1838</v>
      </c>
      <c r="D182" s="215"/>
      <c r="E182" s="215"/>
      <c r="F182" s="215"/>
      <c r="G182" s="215"/>
      <c r="H182" s="215"/>
      <c r="I182" s="215"/>
      <c r="J182" s="215"/>
      <c r="K182" s="227">
        <v>1</v>
      </c>
      <c r="L182" s="215">
        <v>160</v>
      </c>
      <c r="M182" s="215">
        <f t="shared" si="28"/>
        <v>160</v>
      </c>
      <c r="N182" s="215"/>
      <c r="O182" s="215"/>
      <c r="P182" s="227"/>
      <c r="Q182" s="219"/>
      <c r="R182" s="215"/>
      <c r="S182" s="215"/>
      <c r="T182" s="226"/>
      <c r="U182" s="226"/>
      <c r="V182" s="226"/>
      <c r="W182" s="226"/>
      <c r="X182" s="215" t="s">
        <v>60</v>
      </c>
      <c r="Y182" s="215">
        <v>1</v>
      </c>
      <c r="Z182" s="215">
        <v>60</v>
      </c>
      <c r="AA182" s="218">
        <f t="shared" si="27"/>
        <v>60</v>
      </c>
      <c r="AB182" s="226" t="s">
        <v>20</v>
      </c>
      <c r="AC182" s="215" t="s">
        <v>782</v>
      </c>
    </row>
    <row r="183" spans="1:29" ht="60" x14ac:dyDescent="0.25">
      <c r="A183" s="215">
        <v>180</v>
      </c>
      <c r="B183" s="226" t="s">
        <v>1839</v>
      </c>
      <c r="C183" s="216" t="s">
        <v>1840</v>
      </c>
      <c r="D183" s="215"/>
      <c r="E183" s="215"/>
      <c r="F183" s="215"/>
      <c r="G183" s="215"/>
      <c r="H183" s="215"/>
      <c r="I183" s="215"/>
      <c r="J183" s="215"/>
      <c r="K183" s="227">
        <v>1</v>
      </c>
      <c r="L183" s="215">
        <v>160</v>
      </c>
      <c r="M183" s="215">
        <f t="shared" si="28"/>
        <v>160</v>
      </c>
      <c r="N183" s="215"/>
      <c r="O183" s="215"/>
      <c r="P183" s="227"/>
      <c r="Q183" s="219"/>
      <c r="R183" s="215"/>
      <c r="S183" s="215"/>
      <c r="T183" s="226"/>
      <c r="U183" s="226"/>
      <c r="V183" s="226"/>
      <c r="W183" s="226"/>
      <c r="X183" s="226"/>
      <c r="Y183" s="215"/>
      <c r="Z183" s="215"/>
      <c r="AA183" s="218"/>
      <c r="AB183" s="226" t="s">
        <v>20</v>
      </c>
      <c r="AC183" s="215" t="s">
        <v>782</v>
      </c>
    </row>
    <row r="184" spans="1:29" ht="60" x14ac:dyDescent="0.25">
      <c r="A184" s="215">
        <v>181</v>
      </c>
      <c r="B184" s="226" t="s">
        <v>1841</v>
      </c>
      <c r="C184" s="216" t="s">
        <v>1842</v>
      </c>
      <c r="D184" s="215"/>
      <c r="E184" s="215"/>
      <c r="F184" s="215"/>
      <c r="G184" s="215"/>
      <c r="H184" s="215"/>
      <c r="I184" s="215"/>
      <c r="J184" s="215"/>
      <c r="K184" s="227">
        <v>1</v>
      </c>
      <c r="L184" s="215">
        <v>250</v>
      </c>
      <c r="M184" s="215">
        <f t="shared" si="28"/>
        <v>250</v>
      </c>
      <c r="N184" s="215"/>
      <c r="O184" s="215"/>
      <c r="P184" s="227"/>
      <c r="Q184" s="219"/>
      <c r="R184" s="215"/>
      <c r="S184" s="215"/>
      <c r="T184" s="226"/>
      <c r="U184" s="226"/>
      <c r="V184" s="226">
        <v>1</v>
      </c>
      <c r="W184" s="226"/>
      <c r="X184" s="226"/>
      <c r="Y184" s="215"/>
      <c r="Z184" s="215"/>
      <c r="AA184" s="218"/>
      <c r="AB184" s="226" t="s">
        <v>20</v>
      </c>
      <c r="AC184" s="215" t="s">
        <v>782</v>
      </c>
    </row>
    <row r="185" spans="1:29" ht="72" x14ac:dyDescent="0.25">
      <c r="A185" s="215">
        <v>182</v>
      </c>
      <c r="B185" s="226" t="s">
        <v>1843</v>
      </c>
      <c r="C185" s="216" t="s">
        <v>1844</v>
      </c>
      <c r="D185" s="215"/>
      <c r="E185" s="215"/>
      <c r="F185" s="215"/>
      <c r="G185" s="215"/>
      <c r="H185" s="215"/>
      <c r="I185" s="215"/>
      <c r="J185" s="215"/>
      <c r="K185" s="227">
        <v>1</v>
      </c>
      <c r="L185" s="215">
        <v>100</v>
      </c>
      <c r="M185" s="215">
        <f t="shared" si="28"/>
        <v>100</v>
      </c>
      <c r="N185" s="215"/>
      <c r="O185" s="215"/>
      <c r="P185" s="227"/>
      <c r="Q185" s="219"/>
      <c r="R185" s="215"/>
      <c r="S185" s="215"/>
      <c r="T185" s="226"/>
      <c r="U185" s="226"/>
      <c r="V185" s="226"/>
      <c r="W185" s="226"/>
      <c r="X185" s="226"/>
      <c r="Y185" s="215"/>
      <c r="Z185" s="215"/>
      <c r="AA185" s="218"/>
      <c r="AB185" s="226" t="s">
        <v>20</v>
      </c>
      <c r="AC185" s="215" t="s">
        <v>782</v>
      </c>
    </row>
    <row r="186" spans="1:29" ht="48" x14ac:dyDescent="0.25">
      <c r="A186" s="215">
        <v>183</v>
      </c>
      <c r="B186" s="226" t="s">
        <v>1845</v>
      </c>
      <c r="C186" s="216" t="s">
        <v>1846</v>
      </c>
      <c r="D186" s="215"/>
      <c r="E186" s="215"/>
      <c r="F186" s="215"/>
      <c r="G186" s="215"/>
      <c r="H186" s="215"/>
      <c r="I186" s="215"/>
      <c r="J186" s="215"/>
      <c r="K186" s="227">
        <v>1</v>
      </c>
      <c r="L186" s="215">
        <v>250</v>
      </c>
      <c r="M186" s="215">
        <f t="shared" si="28"/>
        <v>250</v>
      </c>
      <c r="N186" s="215"/>
      <c r="O186" s="215"/>
      <c r="P186" s="227"/>
      <c r="Q186" s="219"/>
      <c r="R186" s="215"/>
      <c r="S186" s="215"/>
      <c r="T186" s="226"/>
      <c r="U186" s="226"/>
      <c r="V186" s="226">
        <v>1</v>
      </c>
      <c r="W186" s="226"/>
      <c r="X186" s="226"/>
      <c r="Y186" s="215"/>
      <c r="Z186" s="215"/>
      <c r="AA186" s="218"/>
      <c r="AB186" s="226" t="s">
        <v>20</v>
      </c>
      <c r="AC186" s="215" t="s">
        <v>782</v>
      </c>
    </row>
    <row r="187" spans="1:29" ht="60" x14ac:dyDescent="0.25">
      <c r="A187" s="215">
        <v>184</v>
      </c>
      <c r="B187" s="226" t="s">
        <v>1847</v>
      </c>
      <c r="C187" s="216" t="s">
        <v>1848</v>
      </c>
      <c r="D187" s="215"/>
      <c r="E187" s="215"/>
      <c r="F187" s="215"/>
      <c r="G187" s="215"/>
      <c r="H187" s="215"/>
      <c r="I187" s="215"/>
      <c r="J187" s="215"/>
      <c r="K187" s="227">
        <v>1</v>
      </c>
      <c r="L187" s="215">
        <v>100</v>
      </c>
      <c r="M187" s="215">
        <f t="shared" si="28"/>
        <v>100</v>
      </c>
      <c r="N187" s="215"/>
      <c r="O187" s="215"/>
      <c r="P187" s="227"/>
      <c r="Q187" s="219"/>
      <c r="R187" s="215"/>
      <c r="S187" s="215"/>
      <c r="T187" s="226"/>
      <c r="U187" s="226"/>
      <c r="V187" s="226"/>
      <c r="W187" s="226"/>
      <c r="X187" s="215" t="s">
        <v>60</v>
      </c>
      <c r="Y187" s="215">
        <v>1</v>
      </c>
      <c r="Z187" s="215">
        <v>125</v>
      </c>
      <c r="AA187" s="218">
        <f t="shared" si="27"/>
        <v>125</v>
      </c>
      <c r="AB187" s="226" t="s">
        <v>20</v>
      </c>
      <c r="AC187" s="215" t="s">
        <v>782</v>
      </c>
    </row>
    <row r="188" spans="1:29" ht="36" x14ac:dyDescent="0.25">
      <c r="A188" s="215">
        <v>185</v>
      </c>
      <c r="B188" s="226" t="s">
        <v>1849</v>
      </c>
      <c r="C188" s="216" t="s">
        <v>1850</v>
      </c>
      <c r="D188" s="215"/>
      <c r="E188" s="215"/>
      <c r="F188" s="215"/>
      <c r="G188" s="215"/>
      <c r="H188" s="215"/>
      <c r="I188" s="215"/>
      <c r="J188" s="215"/>
      <c r="K188" s="227">
        <v>1</v>
      </c>
      <c r="L188" s="215">
        <v>300</v>
      </c>
      <c r="M188" s="215">
        <f t="shared" si="28"/>
        <v>300</v>
      </c>
      <c r="N188" s="215"/>
      <c r="O188" s="215"/>
      <c r="P188" s="227"/>
      <c r="Q188" s="219"/>
      <c r="R188" s="215"/>
      <c r="S188" s="215"/>
      <c r="T188" s="226"/>
      <c r="U188" s="226"/>
      <c r="V188" s="226"/>
      <c r="W188" s="226"/>
      <c r="X188" s="215" t="s">
        <v>60</v>
      </c>
      <c r="Y188" s="215">
        <v>1</v>
      </c>
      <c r="Z188" s="215">
        <v>82.5</v>
      </c>
      <c r="AA188" s="218">
        <f t="shared" si="27"/>
        <v>82.5</v>
      </c>
      <c r="AB188" s="226" t="s">
        <v>20</v>
      </c>
      <c r="AC188" s="215" t="s">
        <v>782</v>
      </c>
    </row>
    <row r="189" spans="1:29" ht="48" x14ac:dyDescent="0.25">
      <c r="A189" s="215">
        <v>186</v>
      </c>
      <c r="B189" s="226" t="s">
        <v>1851</v>
      </c>
      <c r="C189" s="216" t="s">
        <v>1852</v>
      </c>
      <c r="D189" s="215"/>
      <c r="E189" s="215"/>
      <c r="F189" s="215"/>
      <c r="G189" s="215"/>
      <c r="H189" s="215"/>
      <c r="I189" s="215"/>
      <c r="J189" s="215"/>
      <c r="K189" s="227">
        <v>1</v>
      </c>
      <c r="L189" s="215">
        <v>250</v>
      </c>
      <c r="M189" s="215">
        <f t="shared" si="28"/>
        <v>250</v>
      </c>
      <c r="N189" s="215"/>
      <c r="O189" s="215"/>
      <c r="P189" s="227"/>
      <c r="Q189" s="219"/>
      <c r="R189" s="215"/>
      <c r="S189" s="215"/>
      <c r="T189" s="226"/>
      <c r="U189" s="226"/>
      <c r="V189" s="226">
        <v>2</v>
      </c>
      <c r="W189" s="226"/>
      <c r="X189" s="215" t="s">
        <v>60</v>
      </c>
      <c r="Y189" s="215">
        <v>1</v>
      </c>
      <c r="Z189" s="215">
        <v>125</v>
      </c>
      <c r="AA189" s="218">
        <f t="shared" si="27"/>
        <v>125</v>
      </c>
      <c r="AB189" s="226" t="s">
        <v>20</v>
      </c>
      <c r="AC189" s="215" t="s">
        <v>782</v>
      </c>
    </row>
    <row r="190" spans="1:29" ht="48" x14ac:dyDescent="0.25">
      <c r="A190" s="215">
        <v>187</v>
      </c>
      <c r="B190" s="226" t="s">
        <v>1853</v>
      </c>
      <c r="C190" s="216" t="s">
        <v>1854</v>
      </c>
      <c r="D190" s="215"/>
      <c r="E190" s="215"/>
      <c r="F190" s="215"/>
      <c r="G190" s="215"/>
      <c r="H190" s="215"/>
      <c r="I190" s="215"/>
      <c r="J190" s="215"/>
      <c r="K190" s="215">
        <v>1</v>
      </c>
      <c r="L190" s="215">
        <v>250</v>
      </c>
      <c r="M190" s="215">
        <v>250</v>
      </c>
      <c r="N190" s="215"/>
      <c r="O190" s="215"/>
      <c r="P190" s="215"/>
      <c r="Q190" s="219"/>
      <c r="R190" s="215"/>
      <c r="S190" s="215"/>
      <c r="T190" s="226"/>
      <c r="U190" s="226"/>
      <c r="V190" s="226"/>
      <c r="W190" s="226"/>
      <c r="X190" s="226"/>
      <c r="Y190" s="215"/>
      <c r="Z190" s="215"/>
      <c r="AA190" s="218"/>
      <c r="AB190" s="226" t="s">
        <v>20</v>
      </c>
      <c r="AC190" s="215" t="s">
        <v>782</v>
      </c>
    </row>
    <row r="191" spans="1:29" ht="48" x14ac:dyDescent="0.25">
      <c r="A191" s="215">
        <v>188</v>
      </c>
      <c r="B191" s="226" t="s">
        <v>1855</v>
      </c>
      <c r="C191" s="216" t="s">
        <v>1856</v>
      </c>
      <c r="D191" s="215"/>
      <c r="E191" s="215"/>
      <c r="F191" s="215"/>
      <c r="G191" s="215"/>
      <c r="H191" s="215"/>
      <c r="I191" s="215"/>
      <c r="J191" s="215"/>
      <c r="K191" s="227">
        <v>1</v>
      </c>
      <c r="L191" s="215">
        <v>315</v>
      </c>
      <c r="M191" s="215">
        <f t="shared" si="28"/>
        <v>315</v>
      </c>
      <c r="N191" s="215"/>
      <c r="O191" s="215"/>
      <c r="P191" s="227"/>
      <c r="Q191" s="219"/>
      <c r="R191" s="215"/>
      <c r="S191" s="215"/>
      <c r="T191" s="226"/>
      <c r="U191" s="226"/>
      <c r="V191" s="226"/>
      <c r="W191" s="226"/>
      <c r="X191" s="215" t="s">
        <v>60</v>
      </c>
      <c r="Y191" s="219">
        <v>1</v>
      </c>
      <c r="Z191" s="230">
        <v>250</v>
      </c>
      <c r="AA191" s="218">
        <f t="shared" si="27"/>
        <v>250</v>
      </c>
      <c r="AB191" s="226" t="s">
        <v>20</v>
      </c>
      <c r="AC191" s="215" t="s">
        <v>782</v>
      </c>
    </row>
    <row r="192" spans="1:29" ht="36" x14ac:dyDescent="0.25">
      <c r="A192" s="215">
        <v>189</v>
      </c>
      <c r="B192" s="226" t="s">
        <v>1857</v>
      </c>
      <c r="C192" s="216" t="s">
        <v>1858</v>
      </c>
      <c r="D192" s="215"/>
      <c r="E192" s="215"/>
      <c r="F192" s="215"/>
      <c r="G192" s="215"/>
      <c r="H192" s="215"/>
      <c r="I192" s="215"/>
      <c r="J192" s="215"/>
      <c r="K192" s="227">
        <v>1</v>
      </c>
      <c r="L192" s="215">
        <v>160</v>
      </c>
      <c r="M192" s="215">
        <f t="shared" si="28"/>
        <v>160</v>
      </c>
      <c r="N192" s="215"/>
      <c r="O192" s="215"/>
      <c r="P192" s="227"/>
      <c r="Q192" s="219"/>
      <c r="R192" s="215"/>
      <c r="S192" s="215"/>
      <c r="T192" s="226"/>
      <c r="U192" s="226"/>
      <c r="V192" s="226"/>
      <c r="W192" s="226"/>
      <c r="X192" s="226"/>
      <c r="Y192" s="219"/>
      <c r="Z192" s="215"/>
      <c r="AA192" s="218"/>
      <c r="AB192" s="226" t="s">
        <v>20</v>
      </c>
      <c r="AC192" s="215" t="s">
        <v>782</v>
      </c>
    </row>
    <row r="193" spans="1:29" ht="48" x14ac:dyDescent="0.25">
      <c r="A193" s="215">
        <v>190</v>
      </c>
      <c r="B193" s="226" t="s">
        <v>1859</v>
      </c>
      <c r="C193" s="216" t="s">
        <v>1860</v>
      </c>
      <c r="D193" s="215"/>
      <c r="E193" s="215"/>
      <c r="F193" s="215"/>
      <c r="G193" s="215"/>
      <c r="H193" s="215"/>
      <c r="I193" s="215"/>
      <c r="J193" s="215"/>
      <c r="K193" s="215">
        <v>1</v>
      </c>
      <c r="L193" s="215">
        <v>100</v>
      </c>
      <c r="M193" s="215">
        <f t="shared" si="28"/>
        <v>100</v>
      </c>
      <c r="N193" s="215"/>
      <c r="O193" s="215"/>
      <c r="P193" s="215"/>
      <c r="Q193" s="219"/>
      <c r="R193" s="215"/>
      <c r="S193" s="215"/>
      <c r="T193" s="226"/>
      <c r="U193" s="226"/>
      <c r="V193" s="226"/>
      <c r="W193" s="226"/>
      <c r="X193" s="226"/>
      <c r="Y193" s="215"/>
      <c r="Z193" s="215"/>
      <c r="AA193" s="218"/>
      <c r="AB193" s="226" t="s">
        <v>20</v>
      </c>
      <c r="AC193" s="215" t="s">
        <v>782</v>
      </c>
    </row>
    <row r="194" spans="1:29" ht="36" x14ac:dyDescent="0.25">
      <c r="A194" s="215">
        <v>191</v>
      </c>
      <c r="B194" s="226" t="s">
        <v>1861</v>
      </c>
      <c r="C194" s="216" t="s">
        <v>1862</v>
      </c>
      <c r="D194" s="215"/>
      <c r="E194" s="215"/>
      <c r="F194" s="215"/>
      <c r="G194" s="215"/>
      <c r="H194" s="215"/>
      <c r="I194" s="215"/>
      <c r="J194" s="215"/>
      <c r="K194" s="227">
        <v>1</v>
      </c>
      <c r="L194" s="215">
        <v>200</v>
      </c>
      <c r="M194" s="215">
        <f>K194*L194</f>
        <v>200</v>
      </c>
      <c r="N194" s="215"/>
      <c r="O194" s="215"/>
      <c r="P194" s="215"/>
      <c r="Q194" s="219"/>
      <c r="R194" s="215"/>
      <c r="S194" s="215"/>
      <c r="T194" s="226"/>
      <c r="U194" s="226"/>
      <c r="V194" s="226"/>
      <c r="W194" s="226"/>
      <c r="X194" s="215" t="s">
        <v>60</v>
      </c>
      <c r="Y194" s="215">
        <v>1</v>
      </c>
      <c r="Z194" s="215">
        <v>160</v>
      </c>
      <c r="AA194" s="218">
        <f t="shared" si="27"/>
        <v>160</v>
      </c>
      <c r="AB194" s="226" t="s">
        <v>20</v>
      </c>
      <c r="AC194" s="215" t="s">
        <v>782</v>
      </c>
    </row>
    <row r="195" spans="1:29" x14ac:dyDescent="0.25">
      <c r="A195" s="215">
        <v>192</v>
      </c>
      <c r="B195" s="226"/>
      <c r="C195" s="216"/>
      <c r="D195" s="215"/>
      <c r="E195" s="215"/>
      <c r="F195" s="215"/>
      <c r="G195" s="215"/>
      <c r="H195" s="215"/>
      <c r="I195" s="215"/>
      <c r="J195" s="215"/>
      <c r="K195" s="231"/>
      <c r="L195" s="231"/>
      <c r="M195" s="231"/>
      <c r="N195" s="231"/>
      <c r="O195" s="231"/>
      <c r="P195" s="227"/>
      <c r="Q195" s="219"/>
      <c r="R195" s="215"/>
      <c r="S195" s="215"/>
      <c r="T195" s="226"/>
      <c r="U195" s="226"/>
      <c r="V195" s="226"/>
      <c r="W195" s="226"/>
      <c r="X195" s="215" t="s">
        <v>60</v>
      </c>
      <c r="Y195" s="215">
        <v>1</v>
      </c>
      <c r="Z195" s="215">
        <v>160</v>
      </c>
      <c r="AA195" s="218">
        <f t="shared" si="27"/>
        <v>160</v>
      </c>
      <c r="AB195" s="226" t="s">
        <v>20</v>
      </c>
      <c r="AC195" s="215" t="s">
        <v>782</v>
      </c>
    </row>
    <row r="196" spans="1:29" ht="36" x14ac:dyDescent="0.25">
      <c r="A196" s="215">
        <v>193</v>
      </c>
      <c r="B196" s="226" t="s">
        <v>1863</v>
      </c>
      <c r="C196" s="216" t="s">
        <v>1864</v>
      </c>
      <c r="D196" s="215"/>
      <c r="E196" s="215"/>
      <c r="F196" s="215"/>
      <c r="G196" s="215"/>
      <c r="H196" s="215"/>
      <c r="I196" s="215"/>
      <c r="J196" s="215"/>
      <c r="K196" s="227">
        <v>1</v>
      </c>
      <c r="L196" s="215">
        <v>100</v>
      </c>
      <c r="M196" s="215">
        <f t="shared" ref="M196:M198" si="29">K196*L196</f>
        <v>100</v>
      </c>
      <c r="N196" s="215"/>
      <c r="O196" s="215"/>
      <c r="P196" s="227"/>
      <c r="Q196" s="219"/>
      <c r="R196" s="215"/>
      <c r="S196" s="215"/>
      <c r="T196" s="226"/>
      <c r="U196" s="226"/>
      <c r="V196" s="226">
        <v>1</v>
      </c>
      <c r="W196" s="226"/>
      <c r="X196" s="215" t="s">
        <v>60</v>
      </c>
      <c r="Y196" s="215">
        <v>1</v>
      </c>
      <c r="Z196" s="215">
        <v>82.5</v>
      </c>
      <c r="AA196" s="218">
        <f t="shared" si="27"/>
        <v>82.5</v>
      </c>
      <c r="AB196" s="226" t="s">
        <v>20</v>
      </c>
      <c r="AC196" s="215" t="s">
        <v>782</v>
      </c>
    </row>
    <row r="197" spans="1:29" ht="48" x14ac:dyDescent="0.25">
      <c r="A197" s="215">
        <v>194</v>
      </c>
      <c r="B197" s="226" t="s">
        <v>1865</v>
      </c>
      <c r="C197" s="216" t="s">
        <v>1866</v>
      </c>
      <c r="D197" s="215"/>
      <c r="E197" s="215"/>
      <c r="F197" s="215"/>
      <c r="G197" s="215"/>
      <c r="H197" s="215"/>
      <c r="I197" s="215"/>
      <c r="J197" s="215"/>
      <c r="K197" s="227">
        <v>1</v>
      </c>
      <c r="L197" s="215">
        <v>300</v>
      </c>
      <c r="M197" s="215">
        <f t="shared" si="29"/>
        <v>300</v>
      </c>
      <c r="N197" s="215"/>
      <c r="O197" s="215"/>
      <c r="P197" s="227"/>
      <c r="Q197" s="219"/>
      <c r="R197" s="215"/>
      <c r="S197" s="215"/>
      <c r="T197" s="226"/>
      <c r="U197" s="226"/>
      <c r="V197" s="226"/>
      <c r="W197" s="226"/>
      <c r="X197" s="215" t="s">
        <v>60</v>
      </c>
      <c r="Y197" s="215">
        <v>1</v>
      </c>
      <c r="Z197" s="215">
        <v>125</v>
      </c>
      <c r="AA197" s="218">
        <f t="shared" si="27"/>
        <v>125</v>
      </c>
      <c r="AB197" s="226" t="s">
        <v>20</v>
      </c>
      <c r="AC197" s="215" t="s">
        <v>782</v>
      </c>
    </row>
    <row r="198" spans="1:29" ht="48" x14ac:dyDescent="0.25">
      <c r="A198" s="215">
        <v>195</v>
      </c>
      <c r="B198" s="226" t="s">
        <v>1867</v>
      </c>
      <c r="C198" s="216" t="s">
        <v>1868</v>
      </c>
      <c r="D198" s="215"/>
      <c r="E198" s="215"/>
      <c r="F198" s="215"/>
      <c r="G198" s="215"/>
      <c r="H198" s="215"/>
      <c r="I198" s="215"/>
      <c r="J198" s="215"/>
      <c r="K198" s="227">
        <v>1</v>
      </c>
      <c r="L198" s="215">
        <v>250</v>
      </c>
      <c r="M198" s="215">
        <f t="shared" si="29"/>
        <v>250</v>
      </c>
      <c r="N198" s="215"/>
      <c r="O198" s="215"/>
      <c r="P198" s="227"/>
      <c r="Q198" s="219"/>
      <c r="R198" s="215"/>
      <c r="S198" s="215"/>
      <c r="T198" s="226"/>
      <c r="U198" s="226"/>
      <c r="V198" s="226"/>
      <c r="W198" s="226"/>
      <c r="X198" s="215" t="s">
        <v>60</v>
      </c>
      <c r="Y198" s="215">
        <v>1</v>
      </c>
      <c r="Z198" s="215">
        <v>55</v>
      </c>
      <c r="AA198" s="218">
        <f t="shared" si="27"/>
        <v>55</v>
      </c>
      <c r="AB198" s="226" t="s">
        <v>20</v>
      </c>
      <c r="AC198" s="215" t="s">
        <v>782</v>
      </c>
    </row>
    <row r="199" spans="1:29" x14ac:dyDescent="0.25">
      <c r="A199" s="215">
        <v>196</v>
      </c>
      <c r="B199" s="226"/>
      <c r="C199" s="216"/>
      <c r="D199" s="215"/>
      <c r="E199" s="215"/>
      <c r="F199" s="215"/>
      <c r="G199" s="215"/>
      <c r="H199" s="215"/>
      <c r="I199" s="215"/>
      <c r="J199" s="215"/>
      <c r="K199" s="227"/>
      <c r="L199" s="215"/>
      <c r="M199" s="215"/>
      <c r="N199" s="215"/>
      <c r="O199" s="215"/>
      <c r="P199" s="227"/>
      <c r="Q199" s="219"/>
      <c r="R199" s="215"/>
      <c r="S199" s="215"/>
      <c r="T199" s="226"/>
      <c r="U199" s="226"/>
      <c r="V199" s="226"/>
      <c r="W199" s="226"/>
      <c r="X199" s="215" t="s">
        <v>60</v>
      </c>
      <c r="Y199" s="215">
        <v>1</v>
      </c>
      <c r="Z199" s="215">
        <v>63</v>
      </c>
      <c r="AA199" s="218">
        <f t="shared" si="27"/>
        <v>63</v>
      </c>
      <c r="AB199" s="226" t="s">
        <v>20</v>
      </c>
      <c r="AC199" s="215" t="s">
        <v>782</v>
      </c>
    </row>
    <row r="200" spans="1:29" ht="36" x14ac:dyDescent="0.25">
      <c r="A200" s="215">
        <v>197</v>
      </c>
      <c r="B200" s="226" t="s">
        <v>1869</v>
      </c>
      <c r="C200" s="216" t="s">
        <v>1870</v>
      </c>
      <c r="D200" s="215"/>
      <c r="E200" s="215"/>
      <c r="F200" s="215"/>
      <c r="G200" s="215"/>
      <c r="H200" s="215"/>
      <c r="I200" s="215"/>
      <c r="J200" s="215"/>
      <c r="K200" s="227">
        <v>1</v>
      </c>
      <c r="L200" s="215">
        <v>250</v>
      </c>
      <c r="M200" s="215">
        <f t="shared" ref="M200:M209" si="30">K200*L200</f>
        <v>250</v>
      </c>
      <c r="N200" s="215"/>
      <c r="O200" s="215"/>
      <c r="P200" s="227"/>
      <c r="Q200" s="219"/>
      <c r="R200" s="215"/>
      <c r="S200" s="215"/>
      <c r="T200" s="226"/>
      <c r="U200" s="226"/>
      <c r="V200" s="226"/>
      <c r="W200" s="226"/>
      <c r="X200" s="226"/>
      <c r="Y200" s="215"/>
      <c r="Z200" s="215"/>
      <c r="AA200" s="218"/>
      <c r="AB200" s="226" t="s">
        <v>20</v>
      </c>
      <c r="AC200" s="215" t="s">
        <v>782</v>
      </c>
    </row>
    <row r="201" spans="1:29" ht="36" x14ac:dyDescent="0.25">
      <c r="A201" s="215">
        <v>198</v>
      </c>
      <c r="B201" s="226" t="s">
        <v>1871</v>
      </c>
      <c r="C201" s="216" t="s">
        <v>1872</v>
      </c>
      <c r="D201" s="215"/>
      <c r="E201" s="215"/>
      <c r="F201" s="215"/>
      <c r="G201" s="215"/>
      <c r="H201" s="215"/>
      <c r="I201" s="215"/>
      <c r="J201" s="215"/>
      <c r="K201" s="227">
        <v>1</v>
      </c>
      <c r="L201" s="215">
        <v>100</v>
      </c>
      <c r="M201" s="215">
        <f t="shared" si="30"/>
        <v>100</v>
      </c>
      <c r="N201" s="215"/>
      <c r="O201" s="215"/>
      <c r="P201" s="227"/>
      <c r="Q201" s="219"/>
      <c r="R201" s="215"/>
      <c r="S201" s="215"/>
      <c r="T201" s="226"/>
      <c r="U201" s="226"/>
      <c r="V201" s="226">
        <v>1</v>
      </c>
      <c r="W201" s="226"/>
      <c r="X201" s="215" t="s">
        <v>60</v>
      </c>
      <c r="Y201" s="215">
        <v>1</v>
      </c>
      <c r="Z201" s="215">
        <v>62.5</v>
      </c>
      <c r="AA201" s="218">
        <f t="shared" si="27"/>
        <v>62.5</v>
      </c>
      <c r="AB201" s="226" t="s">
        <v>20</v>
      </c>
      <c r="AC201" s="215" t="s">
        <v>782</v>
      </c>
    </row>
    <row r="202" spans="1:29" ht="48" x14ac:dyDescent="0.25">
      <c r="A202" s="215">
        <v>199</v>
      </c>
      <c r="B202" s="226" t="s">
        <v>1873</v>
      </c>
      <c r="C202" s="216" t="s">
        <v>1874</v>
      </c>
      <c r="D202" s="215"/>
      <c r="E202" s="215"/>
      <c r="F202" s="215"/>
      <c r="G202" s="215"/>
      <c r="H202" s="215"/>
      <c r="I202" s="215"/>
      <c r="J202" s="215"/>
      <c r="K202" s="227">
        <v>1</v>
      </c>
      <c r="L202" s="215">
        <v>315</v>
      </c>
      <c r="M202" s="215">
        <f t="shared" si="30"/>
        <v>315</v>
      </c>
      <c r="N202" s="215"/>
      <c r="O202" s="215"/>
      <c r="P202" s="227"/>
      <c r="Q202" s="219"/>
      <c r="R202" s="215"/>
      <c r="S202" s="215"/>
      <c r="T202" s="226"/>
      <c r="U202" s="226"/>
      <c r="V202" s="226"/>
      <c r="W202" s="226"/>
      <c r="X202" s="226"/>
      <c r="Y202" s="215"/>
      <c r="Z202" s="215"/>
      <c r="AA202" s="218"/>
      <c r="AB202" s="226" t="s">
        <v>20</v>
      </c>
      <c r="AC202" s="215" t="s">
        <v>782</v>
      </c>
    </row>
    <row r="203" spans="1:29" ht="48" x14ac:dyDescent="0.25">
      <c r="A203" s="215">
        <v>200</v>
      </c>
      <c r="B203" s="226" t="s">
        <v>1875</v>
      </c>
      <c r="C203" s="216" t="s">
        <v>1876</v>
      </c>
      <c r="D203" s="215"/>
      <c r="E203" s="215"/>
      <c r="F203" s="215"/>
      <c r="G203" s="215"/>
      <c r="H203" s="215"/>
      <c r="I203" s="215"/>
      <c r="J203" s="215"/>
      <c r="K203" s="227">
        <v>1</v>
      </c>
      <c r="L203" s="215">
        <v>160</v>
      </c>
      <c r="M203" s="215">
        <f t="shared" si="30"/>
        <v>160</v>
      </c>
      <c r="N203" s="215"/>
      <c r="O203" s="215"/>
      <c r="P203" s="227"/>
      <c r="Q203" s="219"/>
      <c r="R203" s="215"/>
      <c r="S203" s="215"/>
      <c r="T203" s="226"/>
      <c r="U203" s="226"/>
      <c r="V203" s="226"/>
      <c r="W203" s="226"/>
      <c r="X203" s="215" t="s">
        <v>60</v>
      </c>
      <c r="Y203" s="215">
        <v>1</v>
      </c>
      <c r="Z203" s="215">
        <v>250</v>
      </c>
      <c r="AA203" s="218">
        <f t="shared" si="27"/>
        <v>250</v>
      </c>
      <c r="AB203" s="226" t="s">
        <v>20</v>
      </c>
      <c r="AC203" s="215" t="s">
        <v>782</v>
      </c>
    </row>
    <row r="204" spans="1:29" ht="48" x14ac:dyDescent="0.25">
      <c r="A204" s="215">
        <v>201</v>
      </c>
      <c r="B204" s="226" t="s">
        <v>1877</v>
      </c>
      <c r="C204" s="216" t="s">
        <v>1878</v>
      </c>
      <c r="D204" s="215"/>
      <c r="E204" s="215"/>
      <c r="F204" s="215"/>
      <c r="G204" s="215"/>
      <c r="H204" s="215"/>
      <c r="I204" s="215"/>
      <c r="J204" s="215"/>
      <c r="K204" s="227">
        <v>1</v>
      </c>
      <c r="L204" s="215">
        <v>100</v>
      </c>
      <c r="M204" s="215">
        <f t="shared" si="30"/>
        <v>100</v>
      </c>
      <c r="N204" s="215"/>
      <c r="O204" s="215"/>
      <c r="P204" s="227"/>
      <c r="Q204" s="219"/>
      <c r="R204" s="215"/>
      <c r="S204" s="215"/>
      <c r="T204" s="226"/>
      <c r="U204" s="226"/>
      <c r="V204" s="226"/>
      <c r="W204" s="226"/>
      <c r="X204" s="226"/>
      <c r="Y204" s="215"/>
      <c r="Z204" s="215"/>
      <c r="AA204" s="218"/>
      <c r="AB204" s="226" t="s">
        <v>20</v>
      </c>
      <c r="AC204" s="215" t="s">
        <v>782</v>
      </c>
    </row>
    <row r="205" spans="1:29" ht="48" x14ac:dyDescent="0.25">
      <c r="A205" s="215">
        <v>202</v>
      </c>
      <c r="B205" s="226" t="s">
        <v>1879</v>
      </c>
      <c r="C205" s="216" t="s">
        <v>1880</v>
      </c>
      <c r="D205" s="215"/>
      <c r="E205" s="215"/>
      <c r="F205" s="215"/>
      <c r="G205" s="215"/>
      <c r="H205" s="215"/>
      <c r="I205" s="215"/>
      <c r="J205" s="215"/>
      <c r="K205" s="215">
        <v>1</v>
      </c>
      <c r="L205" s="215">
        <v>100</v>
      </c>
      <c r="M205" s="215">
        <f t="shared" si="30"/>
        <v>100</v>
      </c>
      <c r="N205" s="215"/>
      <c r="O205" s="215"/>
      <c r="P205" s="227"/>
      <c r="Q205" s="215"/>
      <c r="R205" s="215"/>
      <c r="S205" s="215"/>
      <c r="T205" s="226"/>
      <c r="U205" s="226"/>
      <c r="V205" s="215"/>
      <c r="W205" s="226"/>
      <c r="X205" s="215" t="s">
        <v>60</v>
      </c>
      <c r="Y205" s="215">
        <v>1</v>
      </c>
      <c r="Z205" s="215">
        <v>100</v>
      </c>
      <c r="AA205" s="218">
        <f t="shared" si="27"/>
        <v>100</v>
      </c>
      <c r="AB205" s="226" t="s">
        <v>20</v>
      </c>
      <c r="AC205" s="215" t="s">
        <v>782</v>
      </c>
    </row>
    <row r="206" spans="1:29" ht="36" x14ac:dyDescent="0.25">
      <c r="A206" s="215">
        <v>203</v>
      </c>
      <c r="B206" s="226" t="s">
        <v>1881</v>
      </c>
      <c r="C206" s="216" t="s">
        <v>1882</v>
      </c>
      <c r="D206" s="215"/>
      <c r="E206" s="215"/>
      <c r="F206" s="215"/>
      <c r="G206" s="215"/>
      <c r="H206" s="215"/>
      <c r="I206" s="215"/>
      <c r="J206" s="215"/>
      <c r="K206" s="227">
        <v>1</v>
      </c>
      <c r="L206" s="215">
        <v>160</v>
      </c>
      <c r="M206" s="215">
        <f t="shared" si="30"/>
        <v>160</v>
      </c>
      <c r="N206" s="215"/>
      <c r="O206" s="215"/>
      <c r="P206" s="227"/>
      <c r="Q206" s="215"/>
      <c r="R206" s="215"/>
      <c r="S206" s="215"/>
      <c r="T206" s="226"/>
      <c r="U206" s="226"/>
      <c r="V206" s="215"/>
      <c r="W206" s="226"/>
      <c r="X206" s="226"/>
      <c r="Y206" s="215"/>
      <c r="Z206" s="215"/>
      <c r="AA206" s="218"/>
      <c r="AB206" s="226" t="s">
        <v>20</v>
      </c>
      <c r="AC206" s="215" t="s">
        <v>782</v>
      </c>
    </row>
    <row r="207" spans="1:29" ht="36" x14ac:dyDescent="0.25">
      <c r="A207" s="215">
        <v>204</v>
      </c>
      <c r="B207" s="226" t="s">
        <v>1883</v>
      </c>
      <c r="C207" s="216" t="s">
        <v>1884</v>
      </c>
      <c r="D207" s="215"/>
      <c r="E207" s="215"/>
      <c r="F207" s="215"/>
      <c r="G207" s="215"/>
      <c r="H207" s="215"/>
      <c r="I207" s="215"/>
      <c r="J207" s="215"/>
      <c r="K207" s="227">
        <v>1</v>
      </c>
      <c r="L207" s="215">
        <v>100</v>
      </c>
      <c r="M207" s="215">
        <f t="shared" si="30"/>
        <v>100</v>
      </c>
      <c r="N207" s="215"/>
      <c r="O207" s="215"/>
      <c r="P207" s="227"/>
      <c r="Q207" s="215"/>
      <c r="R207" s="215"/>
      <c r="S207" s="215"/>
      <c r="T207" s="226"/>
      <c r="U207" s="226"/>
      <c r="V207" s="215"/>
      <c r="W207" s="226"/>
      <c r="X207" s="215" t="s">
        <v>60</v>
      </c>
      <c r="Y207" s="215">
        <v>1</v>
      </c>
      <c r="Z207" s="215">
        <v>63</v>
      </c>
      <c r="AA207" s="218">
        <f t="shared" si="27"/>
        <v>63</v>
      </c>
      <c r="AB207" s="226" t="s">
        <v>20</v>
      </c>
      <c r="AC207" s="215" t="s">
        <v>782</v>
      </c>
    </row>
    <row r="208" spans="1:29" ht="36" x14ac:dyDescent="0.25">
      <c r="A208" s="215">
        <v>205</v>
      </c>
      <c r="B208" s="226" t="s">
        <v>1885</v>
      </c>
      <c r="C208" s="216" t="s">
        <v>1886</v>
      </c>
      <c r="D208" s="215"/>
      <c r="E208" s="215"/>
      <c r="F208" s="215"/>
      <c r="G208" s="215"/>
      <c r="H208" s="215"/>
      <c r="I208" s="215"/>
      <c r="J208" s="215"/>
      <c r="K208" s="227">
        <v>1</v>
      </c>
      <c r="L208" s="215">
        <v>100</v>
      </c>
      <c r="M208" s="215">
        <f t="shared" si="30"/>
        <v>100</v>
      </c>
      <c r="N208" s="215"/>
      <c r="O208" s="215"/>
      <c r="P208" s="227"/>
      <c r="Q208" s="215"/>
      <c r="R208" s="215"/>
      <c r="S208" s="215"/>
      <c r="T208" s="226"/>
      <c r="U208" s="226"/>
      <c r="V208" s="215">
        <v>1</v>
      </c>
      <c r="W208" s="226"/>
      <c r="X208" s="215" t="s">
        <v>60</v>
      </c>
      <c r="Y208" s="215">
        <v>1</v>
      </c>
      <c r="Z208" s="215">
        <v>50</v>
      </c>
      <c r="AA208" s="218">
        <f t="shared" si="27"/>
        <v>50</v>
      </c>
      <c r="AB208" s="226" t="s">
        <v>20</v>
      </c>
      <c r="AC208" s="215" t="s">
        <v>782</v>
      </c>
    </row>
    <row r="209" spans="1:29" ht="36" x14ac:dyDescent="0.25">
      <c r="A209" s="215">
        <v>206</v>
      </c>
      <c r="B209" s="226" t="s">
        <v>1887</v>
      </c>
      <c r="C209" s="216" t="s">
        <v>1888</v>
      </c>
      <c r="D209" s="215"/>
      <c r="E209" s="215"/>
      <c r="F209" s="215"/>
      <c r="G209" s="215"/>
      <c r="H209" s="215"/>
      <c r="I209" s="215"/>
      <c r="J209" s="215"/>
      <c r="K209" s="227">
        <v>1</v>
      </c>
      <c r="L209" s="215">
        <v>250</v>
      </c>
      <c r="M209" s="215">
        <f t="shared" si="30"/>
        <v>250</v>
      </c>
      <c r="N209" s="215"/>
      <c r="O209" s="215"/>
      <c r="P209" s="227"/>
      <c r="Q209" s="215"/>
      <c r="R209" s="215"/>
      <c r="S209" s="215"/>
      <c r="T209" s="226"/>
      <c r="U209" s="226"/>
      <c r="V209" s="215"/>
      <c r="W209" s="226"/>
      <c r="X209" s="215" t="s">
        <v>60</v>
      </c>
      <c r="Y209" s="215">
        <v>1</v>
      </c>
      <c r="Z209" s="215">
        <v>65</v>
      </c>
      <c r="AA209" s="218">
        <f t="shared" si="27"/>
        <v>65</v>
      </c>
      <c r="AB209" s="226" t="s">
        <v>20</v>
      </c>
      <c r="AC209" s="215" t="s">
        <v>782</v>
      </c>
    </row>
    <row r="210" spans="1:29" x14ac:dyDescent="0.25">
      <c r="A210" s="215">
        <v>207</v>
      </c>
      <c r="B210" s="226"/>
      <c r="C210" s="216"/>
      <c r="D210" s="215"/>
      <c r="E210" s="215"/>
      <c r="F210" s="215"/>
      <c r="G210" s="215"/>
      <c r="H210" s="215"/>
      <c r="I210" s="215"/>
      <c r="J210" s="215"/>
      <c r="K210" s="227"/>
      <c r="L210" s="215"/>
      <c r="M210" s="215"/>
      <c r="N210" s="215"/>
      <c r="O210" s="215"/>
      <c r="P210" s="227"/>
      <c r="Q210" s="215"/>
      <c r="R210" s="215"/>
      <c r="S210" s="215"/>
      <c r="T210" s="226"/>
      <c r="U210" s="226"/>
      <c r="V210" s="215"/>
      <c r="W210" s="226"/>
      <c r="X210" s="215" t="s">
        <v>60</v>
      </c>
      <c r="Y210" s="215">
        <v>1</v>
      </c>
      <c r="Z210" s="215">
        <v>82.5</v>
      </c>
      <c r="AA210" s="218">
        <f t="shared" si="27"/>
        <v>82.5</v>
      </c>
      <c r="AB210" s="226" t="s">
        <v>20</v>
      </c>
      <c r="AC210" s="215" t="s">
        <v>782</v>
      </c>
    </row>
    <row r="211" spans="1:29" ht="48" x14ac:dyDescent="0.25">
      <c r="A211" s="215">
        <v>208</v>
      </c>
      <c r="B211" s="226" t="s">
        <v>1889</v>
      </c>
      <c r="C211" s="228" t="s">
        <v>1890</v>
      </c>
      <c r="D211" s="229"/>
      <c r="E211" s="229"/>
      <c r="F211" s="229"/>
      <c r="G211" s="229"/>
      <c r="H211" s="229"/>
      <c r="I211" s="229"/>
      <c r="J211" s="229"/>
      <c r="K211" s="227">
        <v>1</v>
      </c>
      <c r="L211" s="215">
        <v>250</v>
      </c>
      <c r="M211" s="215">
        <f t="shared" ref="M211:M216" si="31">K211*L211</f>
        <v>250</v>
      </c>
      <c r="N211" s="215"/>
      <c r="O211" s="215"/>
      <c r="P211" s="227"/>
      <c r="Q211" s="215"/>
      <c r="R211" s="215"/>
      <c r="S211" s="215"/>
      <c r="T211" s="226"/>
      <c r="U211" s="226"/>
      <c r="V211" s="215">
        <v>1</v>
      </c>
      <c r="W211" s="226"/>
      <c r="X211" s="226"/>
      <c r="Y211" s="215"/>
      <c r="Z211" s="215"/>
      <c r="AA211" s="218"/>
      <c r="AB211" s="226" t="s">
        <v>20</v>
      </c>
      <c r="AC211" s="215" t="s">
        <v>782</v>
      </c>
    </row>
    <row r="212" spans="1:29" ht="36" x14ac:dyDescent="0.25">
      <c r="A212" s="215">
        <v>209</v>
      </c>
      <c r="B212" s="226" t="s">
        <v>1891</v>
      </c>
      <c r="C212" s="216" t="s">
        <v>1892</v>
      </c>
      <c r="D212" s="215"/>
      <c r="E212" s="215"/>
      <c r="F212" s="215"/>
      <c r="G212" s="215"/>
      <c r="H212" s="215"/>
      <c r="I212" s="215"/>
      <c r="J212" s="215"/>
      <c r="K212" s="227">
        <v>1</v>
      </c>
      <c r="L212" s="215">
        <v>100</v>
      </c>
      <c r="M212" s="215">
        <f t="shared" si="31"/>
        <v>100</v>
      </c>
      <c r="N212" s="215"/>
      <c r="O212" s="215"/>
      <c r="P212" s="227"/>
      <c r="Q212" s="219"/>
      <c r="R212" s="215"/>
      <c r="S212" s="215"/>
      <c r="T212" s="226"/>
      <c r="U212" s="226"/>
      <c r="V212" s="215"/>
      <c r="W212" s="226"/>
      <c r="X212" s="226"/>
      <c r="Y212" s="215"/>
      <c r="Z212" s="215"/>
      <c r="AA212" s="218"/>
      <c r="AB212" s="226" t="s">
        <v>20</v>
      </c>
      <c r="AC212" s="215" t="s">
        <v>782</v>
      </c>
    </row>
    <row r="213" spans="1:29" ht="72" x14ac:dyDescent="0.25">
      <c r="A213" s="215">
        <v>210</v>
      </c>
      <c r="B213" s="226" t="s">
        <v>1893</v>
      </c>
      <c r="C213" s="216" t="s">
        <v>1894</v>
      </c>
      <c r="D213" s="215"/>
      <c r="E213" s="215"/>
      <c r="F213" s="215"/>
      <c r="G213" s="215"/>
      <c r="H213" s="215"/>
      <c r="I213" s="215"/>
      <c r="J213" s="215"/>
      <c r="K213" s="227">
        <v>1</v>
      </c>
      <c r="L213" s="215">
        <v>250</v>
      </c>
      <c r="M213" s="215">
        <f t="shared" si="31"/>
        <v>250</v>
      </c>
      <c r="N213" s="215"/>
      <c r="O213" s="215"/>
      <c r="P213" s="227"/>
      <c r="Q213" s="215"/>
      <c r="R213" s="215"/>
      <c r="S213" s="215"/>
      <c r="T213" s="226"/>
      <c r="U213" s="226"/>
      <c r="V213" s="215"/>
      <c r="W213" s="226"/>
      <c r="X213" s="226"/>
      <c r="Y213" s="215"/>
      <c r="Z213" s="215"/>
      <c r="AA213" s="218"/>
      <c r="AB213" s="226" t="s">
        <v>20</v>
      </c>
      <c r="AC213" s="215" t="s">
        <v>782</v>
      </c>
    </row>
    <row r="214" spans="1:29" ht="48" x14ac:dyDescent="0.25">
      <c r="A214" s="215">
        <v>211</v>
      </c>
      <c r="B214" s="226" t="s">
        <v>1895</v>
      </c>
      <c r="C214" s="216" t="s">
        <v>1896</v>
      </c>
      <c r="D214" s="215"/>
      <c r="E214" s="215"/>
      <c r="F214" s="215"/>
      <c r="G214" s="215"/>
      <c r="H214" s="215"/>
      <c r="I214" s="215"/>
      <c r="J214" s="215"/>
      <c r="K214" s="227">
        <v>1</v>
      </c>
      <c r="L214" s="215">
        <v>250</v>
      </c>
      <c r="M214" s="215">
        <f t="shared" si="31"/>
        <v>250</v>
      </c>
      <c r="N214" s="215"/>
      <c r="O214" s="215"/>
      <c r="P214" s="227"/>
      <c r="Q214" s="219"/>
      <c r="R214" s="215"/>
      <c r="S214" s="215"/>
      <c r="T214" s="226"/>
      <c r="U214" s="226"/>
      <c r="V214" s="215"/>
      <c r="W214" s="226"/>
      <c r="X214" s="215" t="s">
        <v>60</v>
      </c>
      <c r="Y214" s="215">
        <v>1</v>
      </c>
      <c r="Z214" s="215">
        <v>110</v>
      </c>
      <c r="AA214" s="218">
        <f t="shared" si="27"/>
        <v>110</v>
      </c>
      <c r="AB214" s="226" t="s">
        <v>20</v>
      </c>
      <c r="AC214" s="215" t="s">
        <v>782</v>
      </c>
    </row>
    <row r="215" spans="1:29" ht="36" x14ac:dyDescent="0.25">
      <c r="A215" s="215">
        <v>212</v>
      </c>
      <c r="B215" s="226" t="s">
        <v>1897</v>
      </c>
      <c r="C215" s="216" t="s">
        <v>1898</v>
      </c>
      <c r="D215" s="215"/>
      <c r="E215" s="215"/>
      <c r="F215" s="215"/>
      <c r="G215" s="215"/>
      <c r="H215" s="215"/>
      <c r="I215" s="215"/>
      <c r="J215" s="215"/>
      <c r="K215" s="215">
        <v>1</v>
      </c>
      <c r="L215" s="215">
        <v>315</v>
      </c>
      <c r="M215" s="215">
        <f t="shared" si="31"/>
        <v>315</v>
      </c>
      <c r="N215" s="215"/>
      <c r="O215" s="215"/>
      <c r="P215" s="215"/>
      <c r="Q215" s="219"/>
      <c r="R215" s="215"/>
      <c r="S215" s="215"/>
      <c r="T215" s="226"/>
      <c r="U215" s="226"/>
      <c r="V215" s="215"/>
      <c r="W215" s="226"/>
      <c r="X215" s="226"/>
      <c r="Y215" s="215"/>
      <c r="Z215" s="215"/>
      <c r="AA215" s="218"/>
      <c r="AB215" s="226" t="s">
        <v>20</v>
      </c>
      <c r="AC215" s="215" t="s">
        <v>782</v>
      </c>
    </row>
    <row r="216" spans="1:29" ht="36" x14ac:dyDescent="0.25">
      <c r="A216" s="215">
        <v>213</v>
      </c>
      <c r="B216" s="226" t="s">
        <v>1899</v>
      </c>
      <c r="C216" s="216" t="s">
        <v>1900</v>
      </c>
      <c r="D216" s="215"/>
      <c r="E216" s="215"/>
      <c r="F216" s="215"/>
      <c r="G216" s="215"/>
      <c r="H216" s="215"/>
      <c r="I216" s="215"/>
      <c r="J216" s="215"/>
      <c r="K216" s="227">
        <v>1</v>
      </c>
      <c r="L216" s="215">
        <v>250</v>
      </c>
      <c r="M216" s="215">
        <f t="shared" si="31"/>
        <v>250</v>
      </c>
      <c r="N216" s="215"/>
      <c r="O216" s="215"/>
      <c r="P216" s="227"/>
      <c r="Q216" s="219"/>
      <c r="R216" s="215"/>
      <c r="S216" s="215"/>
      <c r="T216" s="226"/>
      <c r="U216" s="226"/>
      <c r="V216" s="215">
        <v>1</v>
      </c>
      <c r="W216" s="226"/>
      <c r="X216" s="215" t="s">
        <v>60</v>
      </c>
      <c r="Y216" s="215">
        <v>1</v>
      </c>
      <c r="Z216" s="215">
        <v>125</v>
      </c>
      <c r="AA216" s="218">
        <f t="shared" si="27"/>
        <v>125</v>
      </c>
      <c r="AB216" s="226" t="s">
        <v>20</v>
      </c>
      <c r="AC216" s="215" t="s">
        <v>782</v>
      </c>
    </row>
    <row r="217" spans="1:29" x14ac:dyDescent="0.25">
      <c r="A217" s="215">
        <v>214</v>
      </c>
      <c r="B217" s="226"/>
      <c r="C217" s="216"/>
      <c r="D217" s="215"/>
      <c r="E217" s="215"/>
      <c r="F217" s="215"/>
      <c r="G217" s="215"/>
      <c r="H217" s="215"/>
      <c r="I217" s="215"/>
      <c r="J217" s="215"/>
      <c r="K217" s="227"/>
      <c r="L217" s="215"/>
      <c r="M217" s="215"/>
      <c r="N217" s="215"/>
      <c r="O217" s="215"/>
      <c r="P217" s="227"/>
      <c r="Q217" s="215"/>
      <c r="R217" s="215"/>
      <c r="S217" s="215"/>
      <c r="T217" s="226"/>
      <c r="U217" s="226"/>
      <c r="V217" s="215"/>
      <c r="W217" s="226"/>
      <c r="X217" s="215" t="s">
        <v>60</v>
      </c>
      <c r="Y217" s="215">
        <v>1</v>
      </c>
      <c r="Z217" s="215">
        <v>50</v>
      </c>
      <c r="AA217" s="218">
        <f t="shared" si="27"/>
        <v>50</v>
      </c>
      <c r="AB217" s="226" t="s">
        <v>20</v>
      </c>
      <c r="AC217" s="215" t="s">
        <v>782</v>
      </c>
    </row>
    <row r="218" spans="1:29" ht="48" x14ac:dyDescent="0.25">
      <c r="A218" s="215">
        <v>215</v>
      </c>
      <c r="B218" s="226" t="s">
        <v>1901</v>
      </c>
      <c r="C218" s="216" t="s">
        <v>1902</v>
      </c>
      <c r="D218" s="215"/>
      <c r="E218" s="215"/>
      <c r="F218" s="215"/>
      <c r="G218" s="215"/>
      <c r="H218" s="215"/>
      <c r="I218" s="215"/>
      <c r="J218" s="215"/>
      <c r="K218" s="227">
        <v>1</v>
      </c>
      <c r="L218" s="215">
        <v>100</v>
      </c>
      <c r="M218" s="215">
        <f t="shared" ref="M218:M220" si="32">K218*L218</f>
        <v>100</v>
      </c>
      <c r="N218" s="215"/>
      <c r="O218" s="215"/>
      <c r="P218" s="227"/>
      <c r="Q218" s="215"/>
      <c r="R218" s="215"/>
      <c r="S218" s="215"/>
      <c r="T218" s="226"/>
      <c r="U218" s="226"/>
      <c r="V218" s="215">
        <v>1</v>
      </c>
      <c r="W218" s="226"/>
      <c r="X218" s="226"/>
      <c r="Y218" s="215"/>
      <c r="Z218" s="215"/>
      <c r="AA218" s="218"/>
      <c r="AB218" s="226" t="s">
        <v>20</v>
      </c>
      <c r="AC218" s="215" t="s">
        <v>782</v>
      </c>
    </row>
    <row r="219" spans="1:29" ht="36" x14ac:dyDescent="0.25">
      <c r="A219" s="215">
        <v>216</v>
      </c>
      <c r="B219" s="226" t="s">
        <v>1903</v>
      </c>
      <c r="C219" s="216" t="s">
        <v>1904</v>
      </c>
      <c r="D219" s="215"/>
      <c r="E219" s="215"/>
      <c r="F219" s="215"/>
      <c r="G219" s="215"/>
      <c r="H219" s="215"/>
      <c r="I219" s="215"/>
      <c r="J219" s="215"/>
      <c r="K219" s="227">
        <v>1</v>
      </c>
      <c r="L219" s="215">
        <v>100</v>
      </c>
      <c r="M219" s="215">
        <f t="shared" si="32"/>
        <v>100</v>
      </c>
      <c r="N219" s="215"/>
      <c r="O219" s="215"/>
      <c r="P219" s="227"/>
      <c r="Q219" s="215"/>
      <c r="R219" s="215"/>
      <c r="S219" s="215"/>
      <c r="T219" s="226"/>
      <c r="U219" s="226"/>
      <c r="V219" s="215"/>
      <c r="W219" s="226"/>
      <c r="X219" s="215" t="s">
        <v>60</v>
      </c>
      <c r="Y219" s="215">
        <v>1</v>
      </c>
      <c r="Z219" s="215">
        <v>125</v>
      </c>
      <c r="AA219" s="218">
        <f t="shared" si="27"/>
        <v>125</v>
      </c>
      <c r="AB219" s="226" t="s">
        <v>20</v>
      </c>
      <c r="AC219" s="215" t="s">
        <v>782</v>
      </c>
    </row>
    <row r="220" spans="1:29" ht="36" x14ac:dyDescent="0.25">
      <c r="A220" s="215">
        <v>217</v>
      </c>
      <c r="B220" s="226" t="s">
        <v>1905</v>
      </c>
      <c r="C220" s="216" t="s">
        <v>1906</v>
      </c>
      <c r="D220" s="215"/>
      <c r="E220" s="215"/>
      <c r="F220" s="215"/>
      <c r="G220" s="215"/>
      <c r="H220" s="215"/>
      <c r="I220" s="215"/>
      <c r="J220" s="215"/>
      <c r="K220" s="215">
        <v>1</v>
      </c>
      <c r="L220" s="215">
        <v>200</v>
      </c>
      <c r="M220" s="215">
        <f t="shared" si="32"/>
        <v>200</v>
      </c>
      <c r="N220" s="215"/>
      <c r="O220" s="215"/>
      <c r="P220" s="215"/>
      <c r="Q220" s="219"/>
      <c r="R220" s="215"/>
      <c r="S220" s="215"/>
      <c r="T220" s="226"/>
      <c r="U220" s="226"/>
      <c r="V220" s="215"/>
      <c r="W220" s="226"/>
      <c r="X220" s="215" t="s">
        <v>60</v>
      </c>
      <c r="Y220" s="215">
        <v>1</v>
      </c>
      <c r="Z220" s="215">
        <v>125</v>
      </c>
      <c r="AA220" s="218">
        <f t="shared" si="27"/>
        <v>125</v>
      </c>
      <c r="AB220" s="226" t="s">
        <v>20</v>
      </c>
      <c r="AC220" s="215" t="s">
        <v>782</v>
      </c>
    </row>
    <row r="221" spans="1:29" x14ac:dyDescent="0.25">
      <c r="A221" s="215">
        <v>218</v>
      </c>
      <c r="B221" s="226"/>
      <c r="C221" s="216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9"/>
      <c r="R221" s="215"/>
      <c r="S221" s="215"/>
      <c r="T221" s="226"/>
      <c r="U221" s="226"/>
      <c r="V221" s="215"/>
      <c r="W221" s="226"/>
      <c r="X221" s="215" t="s">
        <v>60</v>
      </c>
      <c r="Y221" s="215">
        <v>1</v>
      </c>
      <c r="Z221" s="215">
        <v>63</v>
      </c>
      <c r="AA221" s="218">
        <f t="shared" si="27"/>
        <v>63</v>
      </c>
      <c r="AB221" s="226" t="s">
        <v>20</v>
      </c>
      <c r="AC221" s="215" t="s">
        <v>782</v>
      </c>
    </row>
    <row r="222" spans="1:29" ht="24" x14ac:dyDescent="0.25">
      <c r="A222" s="215">
        <v>219</v>
      </c>
      <c r="B222" s="226" t="s">
        <v>1907</v>
      </c>
      <c r="C222" s="216" t="s">
        <v>1908</v>
      </c>
      <c r="D222" s="215"/>
      <c r="E222" s="215"/>
      <c r="F222" s="215"/>
      <c r="G222" s="215"/>
      <c r="H222" s="215"/>
      <c r="I222" s="215"/>
      <c r="J222" s="215"/>
      <c r="K222" s="215">
        <v>1</v>
      </c>
      <c r="L222" s="215">
        <v>100</v>
      </c>
      <c r="M222" s="215">
        <f t="shared" ref="M222:M223" si="33">K222*L222</f>
        <v>100</v>
      </c>
      <c r="N222" s="215"/>
      <c r="O222" s="215"/>
      <c r="P222" s="215"/>
      <c r="Q222" s="215"/>
      <c r="R222" s="215"/>
      <c r="S222" s="215"/>
      <c r="T222" s="226"/>
      <c r="U222" s="226"/>
      <c r="V222" s="215"/>
      <c r="W222" s="226"/>
      <c r="X222" s="226"/>
      <c r="Y222" s="215"/>
      <c r="Z222" s="215"/>
      <c r="AA222" s="218"/>
      <c r="AB222" s="226" t="s">
        <v>20</v>
      </c>
      <c r="AC222" s="215" t="s">
        <v>782</v>
      </c>
    </row>
    <row r="223" spans="1:29" ht="48" x14ac:dyDescent="0.25">
      <c r="A223" s="215">
        <v>220</v>
      </c>
      <c r="B223" s="226" t="s">
        <v>1909</v>
      </c>
      <c r="C223" s="216" t="s">
        <v>1910</v>
      </c>
      <c r="D223" s="215"/>
      <c r="E223" s="215"/>
      <c r="F223" s="215"/>
      <c r="G223" s="215"/>
      <c r="H223" s="215"/>
      <c r="I223" s="215"/>
      <c r="J223" s="215"/>
      <c r="K223" s="227">
        <v>1</v>
      </c>
      <c r="L223" s="215">
        <v>250</v>
      </c>
      <c r="M223" s="215">
        <f t="shared" si="33"/>
        <v>250</v>
      </c>
      <c r="N223" s="215"/>
      <c r="O223" s="215"/>
      <c r="P223" s="227"/>
      <c r="Q223" s="219"/>
      <c r="R223" s="215"/>
      <c r="S223" s="215"/>
      <c r="T223" s="226"/>
      <c r="U223" s="226"/>
      <c r="V223" s="215">
        <v>1</v>
      </c>
      <c r="W223" s="226"/>
      <c r="X223" s="215" t="s">
        <v>60</v>
      </c>
      <c r="Y223" s="215">
        <v>1</v>
      </c>
      <c r="Z223" s="215">
        <v>63</v>
      </c>
      <c r="AA223" s="218">
        <f t="shared" si="27"/>
        <v>63</v>
      </c>
      <c r="AB223" s="226" t="s">
        <v>20</v>
      </c>
      <c r="AC223" s="215" t="s">
        <v>782</v>
      </c>
    </row>
    <row r="224" spans="1:29" x14ac:dyDescent="0.25">
      <c r="A224" s="215">
        <v>221</v>
      </c>
      <c r="B224" s="226"/>
      <c r="C224" s="216"/>
      <c r="D224" s="215"/>
      <c r="E224" s="215"/>
      <c r="F224" s="215"/>
      <c r="G224" s="215"/>
      <c r="H224" s="215"/>
      <c r="I224" s="215"/>
      <c r="J224" s="215"/>
      <c r="K224" s="227"/>
      <c r="L224" s="215"/>
      <c r="M224" s="215"/>
      <c r="N224" s="215"/>
      <c r="O224" s="215"/>
      <c r="P224" s="227"/>
      <c r="Q224" s="219"/>
      <c r="R224" s="215"/>
      <c r="S224" s="215"/>
      <c r="T224" s="226"/>
      <c r="U224" s="226"/>
      <c r="V224" s="215"/>
      <c r="W224" s="226"/>
      <c r="X224" s="215" t="s">
        <v>60</v>
      </c>
      <c r="Y224" s="215">
        <v>1</v>
      </c>
      <c r="Z224" s="215">
        <v>63</v>
      </c>
      <c r="AA224" s="218">
        <f t="shared" si="27"/>
        <v>63</v>
      </c>
      <c r="AB224" s="226" t="s">
        <v>20</v>
      </c>
      <c r="AC224" s="215" t="s">
        <v>782</v>
      </c>
    </row>
    <row r="225" spans="1:29" ht="48" x14ac:dyDescent="0.25">
      <c r="A225" s="215">
        <v>222</v>
      </c>
      <c r="B225" s="226" t="s">
        <v>1911</v>
      </c>
      <c r="C225" s="216" t="s">
        <v>1912</v>
      </c>
      <c r="D225" s="215"/>
      <c r="E225" s="215"/>
      <c r="F225" s="215"/>
      <c r="G225" s="215"/>
      <c r="H225" s="215"/>
      <c r="I225" s="215"/>
      <c r="J225" s="215"/>
      <c r="K225" s="227">
        <v>1</v>
      </c>
      <c r="L225" s="215">
        <v>100</v>
      </c>
      <c r="M225" s="215">
        <f t="shared" ref="M225:M248" si="34">K225*L225</f>
        <v>100</v>
      </c>
      <c r="N225" s="215"/>
      <c r="O225" s="215"/>
      <c r="P225" s="227"/>
      <c r="Q225" s="215"/>
      <c r="R225" s="215"/>
      <c r="S225" s="215"/>
      <c r="T225" s="226"/>
      <c r="U225" s="226"/>
      <c r="V225" s="215"/>
      <c r="W225" s="226"/>
      <c r="X225" s="215" t="s">
        <v>60</v>
      </c>
      <c r="Y225" s="215">
        <v>1</v>
      </c>
      <c r="Z225" s="215">
        <v>63</v>
      </c>
      <c r="AA225" s="218">
        <f t="shared" ref="AA225:AA288" si="35">Y225*Z225</f>
        <v>63</v>
      </c>
      <c r="AB225" s="226" t="s">
        <v>20</v>
      </c>
      <c r="AC225" s="215" t="s">
        <v>782</v>
      </c>
    </row>
    <row r="226" spans="1:29" ht="60" x14ac:dyDescent="0.25">
      <c r="A226" s="215">
        <v>223</v>
      </c>
      <c r="B226" s="226" t="s">
        <v>1913</v>
      </c>
      <c r="C226" s="216" t="s">
        <v>1914</v>
      </c>
      <c r="D226" s="215"/>
      <c r="E226" s="215"/>
      <c r="F226" s="215"/>
      <c r="G226" s="215"/>
      <c r="H226" s="215"/>
      <c r="I226" s="215"/>
      <c r="J226" s="215"/>
      <c r="K226" s="227">
        <v>1</v>
      </c>
      <c r="L226" s="215">
        <v>100</v>
      </c>
      <c r="M226" s="215">
        <f t="shared" si="34"/>
        <v>100</v>
      </c>
      <c r="N226" s="215"/>
      <c r="O226" s="215"/>
      <c r="P226" s="227"/>
      <c r="Q226" s="219"/>
      <c r="R226" s="215"/>
      <c r="S226" s="215"/>
      <c r="T226" s="226"/>
      <c r="U226" s="226"/>
      <c r="V226" s="226"/>
      <c r="W226" s="226"/>
      <c r="X226" s="226"/>
      <c r="Y226" s="215"/>
      <c r="Z226" s="215"/>
      <c r="AA226" s="218"/>
      <c r="AB226" s="226" t="s">
        <v>20</v>
      </c>
      <c r="AC226" s="215" t="s">
        <v>782</v>
      </c>
    </row>
    <row r="227" spans="1:29" ht="48" x14ac:dyDescent="0.25">
      <c r="A227" s="215">
        <v>224</v>
      </c>
      <c r="B227" s="226" t="s">
        <v>1915</v>
      </c>
      <c r="C227" s="216" t="s">
        <v>1916</v>
      </c>
      <c r="D227" s="215"/>
      <c r="E227" s="215"/>
      <c r="F227" s="215"/>
      <c r="G227" s="215"/>
      <c r="H227" s="215"/>
      <c r="I227" s="215"/>
      <c r="J227" s="215"/>
      <c r="K227" s="215">
        <v>1</v>
      </c>
      <c r="L227" s="215">
        <v>315</v>
      </c>
      <c r="M227" s="215">
        <f t="shared" si="34"/>
        <v>315</v>
      </c>
      <c r="N227" s="215"/>
      <c r="O227" s="215"/>
      <c r="P227" s="215"/>
      <c r="Q227" s="219"/>
      <c r="R227" s="215"/>
      <c r="S227" s="215"/>
      <c r="T227" s="226"/>
      <c r="U227" s="226"/>
      <c r="V227" s="226"/>
      <c r="W227" s="226"/>
      <c r="X227" s="226"/>
      <c r="Y227" s="215"/>
      <c r="Z227" s="215"/>
      <c r="AA227" s="218"/>
      <c r="AB227" s="226" t="s">
        <v>20</v>
      </c>
      <c r="AC227" s="215" t="s">
        <v>782</v>
      </c>
    </row>
    <row r="228" spans="1:29" ht="96" x14ac:dyDescent="0.25">
      <c r="A228" s="215">
        <v>225</v>
      </c>
      <c r="B228" s="226" t="s">
        <v>1917</v>
      </c>
      <c r="C228" s="216" t="s">
        <v>1918</v>
      </c>
      <c r="D228" s="215"/>
      <c r="E228" s="215"/>
      <c r="F228" s="215"/>
      <c r="G228" s="215"/>
      <c r="H228" s="215"/>
      <c r="I228" s="215"/>
      <c r="J228" s="215"/>
      <c r="K228" s="227">
        <v>1</v>
      </c>
      <c r="L228" s="215">
        <v>250</v>
      </c>
      <c r="M228" s="215">
        <f t="shared" si="34"/>
        <v>250</v>
      </c>
      <c r="N228" s="215"/>
      <c r="O228" s="215"/>
      <c r="P228" s="227"/>
      <c r="Q228" s="219"/>
      <c r="R228" s="215"/>
      <c r="S228" s="215"/>
      <c r="T228" s="226"/>
      <c r="U228" s="226"/>
      <c r="V228" s="226"/>
      <c r="W228" s="226"/>
      <c r="X228" s="215" t="s">
        <v>60</v>
      </c>
      <c r="Y228" s="215">
        <v>1</v>
      </c>
      <c r="Z228" s="215">
        <v>125</v>
      </c>
      <c r="AA228" s="218">
        <f t="shared" si="35"/>
        <v>125</v>
      </c>
      <c r="AB228" s="226" t="s">
        <v>20</v>
      </c>
      <c r="AC228" s="215" t="s">
        <v>782</v>
      </c>
    </row>
    <row r="229" spans="1:29" ht="24" x14ac:dyDescent="0.25">
      <c r="A229" s="215">
        <v>226</v>
      </c>
      <c r="B229" s="226" t="s">
        <v>1919</v>
      </c>
      <c r="C229" s="216" t="s">
        <v>1920</v>
      </c>
      <c r="D229" s="215"/>
      <c r="E229" s="215"/>
      <c r="F229" s="215"/>
      <c r="G229" s="215"/>
      <c r="H229" s="215"/>
      <c r="I229" s="215"/>
      <c r="J229" s="215"/>
      <c r="K229" s="227">
        <v>1</v>
      </c>
      <c r="L229" s="215">
        <v>160</v>
      </c>
      <c r="M229" s="215">
        <f t="shared" si="34"/>
        <v>160</v>
      </c>
      <c r="N229" s="215"/>
      <c r="O229" s="215"/>
      <c r="P229" s="227"/>
      <c r="Q229" s="219"/>
      <c r="R229" s="215"/>
      <c r="S229" s="215"/>
      <c r="T229" s="226"/>
      <c r="U229" s="226"/>
      <c r="V229" s="226">
        <v>1</v>
      </c>
      <c r="W229" s="226"/>
      <c r="X229" s="215" t="s">
        <v>60</v>
      </c>
      <c r="Y229" s="215">
        <v>1</v>
      </c>
      <c r="Z229" s="215">
        <v>125</v>
      </c>
      <c r="AA229" s="218">
        <f t="shared" si="35"/>
        <v>125</v>
      </c>
      <c r="AB229" s="226" t="s">
        <v>20</v>
      </c>
      <c r="AC229" s="215" t="s">
        <v>782</v>
      </c>
    </row>
    <row r="230" spans="1:29" ht="60" x14ac:dyDescent="0.25">
      <c r="A230" s="215">
        <v>227</v>
      </c>
      <c r="B230" s="226" t="s">
        <v>1921</v>
      </c>
      <c r="C230" s="228" t="s">
        <v>1922</v>
      </c>
      <c r="D230" s="229"/>
      <c r="E230" s="229"/>
      <c r="F230" s="229"/>
      <c r="G230" s="229"/>
      <c r="H230" s="229"/>
      <c r="I230" s="229"/>
      <c r="J230" s="229"/>
      <c r="K230" s="227">
        <v>1</v>
      </c>
      <c r="L230" s="215">
        <v>250</v>
      </c>
      <c r="M230" s="215">
        <f t="shared" si="34"/>
        <v>250</v>
      </c>
      <c r="N230" s="215"/>
      <c r="O230" s="215"/>
      <c r="P230" s="227"/>
      <c r="Q230" s="219"/>
      <c r="R230" s="215"/>
      <c r="S230" s="215"/>
      <c r="T230" s="226"/>
      <c r="U230" s="226"/>
      <c r="V230" s="226"/>
      <c r="W230" s="226"/>
      <c r="X230" s="226"/>
      <c r="Y230" s="215"/>
      <c r="Z230" s="215"/>
      <c r="AA230" s="218"/>
      <c r="AB230" s="226" t="s">
        <v>20</v>
      </c>
      <c r="AC230" s="215" t="s">
        <v>782</v>
      </c>
    </row>
    <row r="231" spans="1:29" ht="36" x14ac:dyDescent="0.25">
      <c r="A231" s="215">
        <v>228</v>
      </c>
      <c r="B231" s="226" t="s">
        <v>1923</v>
      </c>
      <c r="C231" s="216" t="s">
        <v>1924</v>
      </c>
      <c r="D231" s="215"/>
      <c r="E231" s="215"/>
      <c r="F231" s="215"/>
      <c r="G231" s="215"/>
      <c r="H231" s="215"/>
      <c r="I231" s="215"/>
      <c r="J231" s="215"/>
      <c r="K231" s="227">
        <v>1</v>
      </c>
      <c r="L231" s="215">
        <v>250</v>
      </c>
      <c r="M231" s="215">
        <f t="shared" si="34"/>
        <v>250</v>
      </c>
      <c r="N231" s="215"/>
      <c r="O231" s="215"/>
      <c r="P231" s="227"/>
      <c r="Q231" s="219"/>
      <c r="R231" s="215"/>
      <c r="S231" s="215"/>
      <c r="T231" s="226"/>
      <c r="U231" s="226"/>
      <c r="V231" s="226"/>
      <c r="W231" s="226"/>
      <c r="X231" s="226"/>
      <c r="Y231" s="215"/>
      <c r="Z231" s="215"/>
      <c r="AA231" s="218"/>
      <c r="AB231" s="226" t="s">
        <v>20</v>
      </c>
      <c r="AC231" s="215" t="s">
        <v>782</v>
      </c>
    </row>
    <row r="232" spans="1:29" ht="36" x14ac:dyDescent="0.25">
      <c r="A232" s="215">
        <v>229</v>
      </c>
      <c r="B232" s="226" t="s">
        <v>1925</v>
      </c>
      <c r="C232" s="216" t="s">
        <v>1926</v>
      </c>
      <c r="D232" s="215"/>
      <c r="E232" s="215"/>
      <c r="F232" s="215"/>
      <c r="G232" s="215"/>
      <c r="H232" s="215"/>
      <c r="I232" s="215"/>
      <c r="J232" s="215"/>
      <c r="K232" s="227">
        <v>1</v>
      </c>
      <c r="L232" s="215">
        <v>100</v>
      </c>
      <c r="M232" s="215">
        <f t="shared" si="34"/>
        <v>100</v>
      </c>
      <c r="N232" s="215"/>
      <c r="O232" s="215"/>
      <c r="P232" s="227"/>
      <c r="Q232" s="219"/>
      <c r="R232" s="215"/>
      <c r="S232" s="215"/>
      <c r="T232" s="226"/>
      <c r="U232" s="226"/>
      <c r="V232" s="226"/>
      <c r="W232" s="226"/>
      <c r="X232" s="215" t="s">
        <v>60</v>
      </c>
      <c r="Y232" s="215">
        <v>1</v>
      </c>
      <c r="Z232" s="215">
        <v>82.5</v>
      </c>
      <c r="AA232" s="218">
        <f t="shared" si="35"/>
        <v>82.5</v>
      </c>
      <c r="AB232" s="226" t="s">
        <v>20</v>
      </c>
      <c r="AC232" s="215" t="s">
        <v>782</v>
      </c>
    </row>
    <row r="233" spans="1:29" ht="36" x14ac:dyDescent="0.25">
      <c r="A233" s="215">
        <v>230</v>
      </c>
      <c r="B233" s="226" t="s">
        <v>1927</v>
      </c>
      <c r="C233" s="216" t="s">
        <v>1928</v>
      </c>
      <c r="D233" s="215"/>
      <c r="E233" s="215"/>
      <c r="F233" s="215"/>
      <c r="G233" s="215"/>
      <c r="H233" s="215"/>
      <c r="I233" s="215"/>
      <c r="J233" s="215"/>
      <c r="K233" s="227">
        <v>1</v>
      </c>
      <c r="L233" s="215">
        <v>250</v>
      </c>
      <c r="M233" s="215">
        <f t="shared" si="34"/>
        <v>250</v>
      </c>
      <c r="N233" s="215"/>
      <c r="O233" s="215"/>
      <c r="P233" s="227"/>
      <c r="Q233" s="219"/>
      <c r="R233" s="215"/>
      <c r="S233" s="215"/>
      <c r="T233" s="226"/>
      <c r="U233" s="226"/>
      <c r="V233" s="226">
        <v>1</v>
      </c>
      <c r="W233" s="226"/>
      <c r="X233" s="215" t="s">
        <v>60</v>
      </c>
      <c r="Y233" s="215">
        <v>1</v>
      </c>
      <c r="Z233" s="215">
        <v>125</v>
      </c>
      <c r="AA233" s="218">
        <f t="shared" si="35"/>
        <v>125</v>
      </c>
      <c r="AB233" s="226" t="s">
        <v>20</v>
      </c>
      <c r="AC233" s="215" t="s">
        <v>782</v>
      </c>
    </row>
    <row r="234" spans="1:29" ht="48" x14ac:dyDescent="0.25">
      <c r="A234" s="215">
        <v>231</v>
      </c>
      <c r="B234" s="226" t="s">
        <v>1929</v>
      </c>
      <c r="C234" s="228" t="s">
        <v>1930</v>
      </c>
      <c r="D234" s="229"/>
      <c r="E234" s="229"/>
      <c r="F234" s="229"/>
      <c r="G234" s="229"/>
      <c r="H234" s="229"/>
      <c r="I234" s="229"/>
      <c r="J234" s="229"/>
      <c r="K234" s="227">
        <v>1</v>
      </c>
      <c r="L234" s="215">
        <v>250</v>
      </c>
      <c r="M234" s="215">
        <f t="shared" si="34"/>
        <v>250</v>
      </c>
      <c r="N234" s="215"/>
      <c r="O234" s="215"/>
      <c r="P234" s="227"/>
      <c r="Q234" s="219"/>
      <c r="R234" s="215"/>
      <c r="S234" s="215"/>
      <c r="T234" s="226"/>
      <c r="U234" s="226"/>
      <c r="V234" s="226"/>
      <c r="W234" s="226"/>
      <c r="X234" s="215" t="s">
        <v>60</v>
      </c>
      <c r="Y234" s="215">
        <v>1</v>
      </c>
      <c r="Z234" s="215">
        <v>180</v>
      </c>
      <c r="AA234" s="218">
        <f t="shared" si="35"/>
        <v>180</v>
      </c>
      <c r="AB234" s="226" t="s">
        <v>20</v>
      </c>
      <c r="AC234" s="215" t="s">
        <v>782</v>
      </c>
    </row>
    <row r="235" spans="1:29" ht="84" x14ac:dyDescent="0.25">
      <c r="A235" s="215">
        <v>232</v>
      </c>
      <c r="B235" s="226" t="s">
        <v>1931</v>
      </c>
      <c r="C235" s="228" t="s">
        <v>1932</v>
      </c>
      <c r="D235" s="229"/>
      <c r="E235" s="229"/>
      <c r="F235" s="229"/>
      <c r="G235" s="229"/>
      <c r="H235" s="229"/>
      <c r="I235" s="229"/>
      <c r="J235" s="229"/>
      <c r="K235" s="227">
        <v>1</v>
      </c>
      <c r="L235" s="215">
        <v>100</v>
      </c>
      <c r="M235" s="215">
        <f t="shared" si="34"/>
        <v>100</v>
      </c>
      <c r="N235" s="215"/>
      <c r="O235" s="215"/>
      <c r="P235" s="227"/>
      <c r="Q235" s="215"/>
      <c r="R235" s="215"/>
      <c r="S235" s="215"/>
      <c r="T235" s="226"/>
      <c r="U235" s="226"/>
      <c r="V235" s="226"/>
      <c r="W235" s="226"/>
      <c r="X235" s="226"/>
      <c r="Y235" s="215"/>
      <c r="Z235" s="215"/>
      <c r="AA235" s="218"/>
      <c r="AB235" s="226" t="s">
        <v>20</v>
      </c>
      <c r="AC235" s="215" t="s">
        <v>782</v>
      </c>
    </row>
    <row r="236" spans="1:29" ht="48" x14ac:dyDescent="0.25">
      <c r="A236" s="215">
        <v>233</v>
      </c>
      <c r="B236" s="226" t="s">
        <v>1933</v>
      </c>
      <c r="C236" s="228" t="s">
        <v>1934</v>
      </c>
      <c r="D236" s="229"/>
      <c r="E236" s="229"/>
      <c r="F236" s="229"/>
      <c r="G236" s="229"/>
      <c r="H236" s="229"/>
      <c r="I236" s="229"/>
      <c r="J236" s="229"/>
      <c r="K236" s="227">
        <v>1</v>
      </c>
      <c r="L236" s="215">
        <v>250</v>
      </c>
      <c r="M236" s="215">
        <f t="shared" si="34"/>
        <v>250</v>
      </c>
      <c r="N236" s="215"/>
      <c r="O236" s="215"/>
      <c r="P236" s="227"/>
      <c r="Q236" s="215"/>
      <c r="R236" s="215"/>
      <c r="S236" s="215"/>
      <c r="T236" s="226"/>
      <c r="U236" s="226"/>
      <c r="V236" s="226"/>
      <c r="W236" s="226"/>
      <c r="X236" s="226"/>
      <c r="Y236" s="215"/>
      <c r="Z236" s="215"/>
      <c r="AA236" s="218"/>
      <c r="AB236" s="226" t="s">
        <v>20</v>
      </c>
      <c r="AC236" s="215" t="s">
        <v>782</v>
      </c>
    </row>
    <row r="237" spans="1:29" ht="72" x14ac:dyDescent="0.25">
      <c r="A237" s="215">
        <v>234</v>
      </c>
      <c r="B237" s="226" t="s">
        <v>1935</v>
      </c>
      <c r="C237" s="228" t="s">
        <v>1936</v>
      </c>
      <c r="D237" s="229"/>
      <c r="E237" s="229"/>
      <c r="F237" s="229"/>
      <c r="G237" s="229"/>
      <c r="H237" s="229"/>
      <c r="I237" s="229"/>
      <c r="J237" s="229"/>
      <c r="K237" s="227">
        <v>1</v>
      </c>
      <c r="L237" s="215">
        <v>250</v>
      </c>
      <c r="M237" s="215">
        <f t="shared" si="34"/>
        <v>250</v>
      </c>
      <c r="N237" s="215"/>
      <c r="O237" s="215"/>
      <c r="P237" s="227"/>
      <c r="Q237" s="215"/>
      <c r="R237" s="215"/>
      <c r="S237" s="215"/>
      <c r="T237" s="226"/>
      <c r="U237" s="226"/>
      <c r="V237" s="226"/>
      <c r="W237" s="226"/>
      <c r="X237" s="226"/>
      <c r="Y237" s="215"/>
      <c r="Z237" s="215"/>
      <c r="AA237" s="218"/>
      <c r="AB237" s="226" t="s">
        <v>20</v>
      </c>
      <c r="AC237" s="215" t="s">
        <v>782</v>
      </c>
    </row>
    <row r="238" spans="1:29" ht="72" x14ac:dyDescent="0.25">
      <c r="A238" s="215">
        <v>235</v>
      </c>
      <c r="B238" s="226" t="s">
        <v>1937</v>
      </c>
      <c r="C238" s="228" t="s">
        <v>1938</v>
      </c>
      <c r="D238" s="229"/>
      <c r="E238" s="229"/>
      <c r="F238" s="229"/>
      <c r="G238" s="229"/>
      <c r="H238" s="229"/>
      <c r="I238" s="229"/>
      <c r="J238" s="229"/>
      <c r="K238" s="226">
        <v>1</v>
      </c>
      <c r="L238" s="215">
        <v>250</v>
      </c>
      <c r="M238" s="215">
        <f t="shared" si="34"/>
        <v>250</v>
      </c>
      <c r="N238" s="215"/>
      <c r="O238" s="215"/>
      <c r="P238" s="226"/>
      <c r="Q238" s="226"/>
      <c r="R238" s="215"/>
      <c r="S238" s="215"/>
      <c r="T238" s="226"/>
      <c r="U238" s="226"/>
      <c r="V238" s="226"/>
      <c r="W238" s="226"/>
      <c r="X238" s="226"/>
      <c r="Y238" s="226"/>
      <c r="Z238" s="226"/>
      <c r="AA238" s="218"/>
      <c r="AB238" s="226" t="s">
        <v>20</v>
      </c>
      <c r="AC238" s="215" t="s">
        <v>782</v>
      </c>
    </row>
    <row r="239" spans="1:29" ht="60" x14ac:dyDescent="0.25">
      <c r="A239" s="215">
        <v>236</v>
      </c>
      <c r="B239" s="226" t="s">
        <v>1939</v>
      </c>
      <c r="C239" s="228" t="s">
        <v>1940</v>
      </c>
      <c r="D239" s="229"/>
      <c r="E239" s="229"/>
      <c r="F239" s="229"/>
      <c r="G239" s="229"/>
      <c r="H239" s="229"/>
      <c r="I239" s="229"/>
      <c r="J239" s="229"/>
      <c r="K239" s="226">
        <v>1</v>
      </c>
      <c r="L239" s="215">
        <v>250</v>
      </c>
      <c r="M239" s="215">
        <f t="shared" si="34"/>
        <v>250</v>
      </c>
      <c r="N239" s="215"/>
      <c r="O239" s="215"/>
      <c r="P239" s="226"/>
      <c r="Q239" s="226"/>
      <c r="R239" s="215"/>
      <c r="S239" s="215"/>
      <c r="T239" s="226"/>
      <c r="U239" s="226"/>
      <c r="V239" s="226">
        <v>2</v>
      </c>
      <c r="W239" s="226"/>
      <c r="X239" s="226" t="s">
        <v>60</v>
      </c>
      <c r="Y239" s="226">
        <v>1</v>
      </c>
      <c r="Z239" s="226">
        <v>180</v>
      </c>
      <c r="AA239" s="218">
        <f t="shared" si="35"/>
        <v>180</v>
      </c>
      <c r="AB239" s="226" t="s">
        <v>20</v>
      </c>
      <c r="AC239" s="215" t="s">
        <v>782</v>
      </c>
    </row>
    <row r="240" spans="1:29" ht="48" x14ac:dyDescent="0.25">
      <c r="A240" s="215">
        <v>237</v>
      </c>
      <c r="B240" s="226" t="s">
        <v>1941</v>
      </c>
      <c r="C240" s="228" t="s">
        <v>1942</v>
      </c>
      <c r="D240" s="229"/>
      <c r="E240" s="229"/>
      <c r="F240" s="229"/>
      <c r="G240" s="229"/>
      <c r="H240" s="229"/>
      <c r="I240" s="229"/>
      <c r="J240" s="229"/>
      <c r="K240" s="226">
        <v>1</v>
      </c>
      <c r="L240" s="215">
        <v>160</v>
      </c>
      <c r="M240" s="215">
        <f t="shared" si="34"/>
        <v>160</v>
      </c>
      <c r="N240" s="215"/>
      <c r="O240" s="215"/>
      <c r="P240" s="226"/>
      <c r="Q240" s="219"/>
      <c r="R240" s="215"/>
      <c r="S240" s="215"/>
      <c r="T240" s="226"/>
      <c r="U240" s="226"/>
      <c r="V240" s="226"/>
      <c r="W240" s="226"/>
      <c r="X240" s="226" t="s">
        <v>60</v>
      </c>
      <c r="Y240" s="226">
        <v>1</v>
      </c>
      <c r="Z240" s="226">
        <v>140</v>
      </c>
      <c r="AA240" s="218">
        <f t="shared" si="35"/>
        <v>140</v>
      </c>
      <c r="AB240" s="226" t="s">
        <v>20</v>
      </c>
      <c r="AC240" s="215" t="s">
        <v>782</v>
      </c>
    </row>
    <row r="241" spans="1:29" ht="36" x14ac:dyDescent="0.25">
      <c r="A241" s="215">
        <v>238</v>
      </c>
      <c r="B241" s="226" t="s">
        <v>1943</v>
      </c>
      <c r="C241" s="228" t="s">
        <v>1944</v>
      </c>
      <c r="D241" s="229"/>
      <c r="E241" s="229"/>
      <c r="F241" s="229"/>
      <c r="G241" s="229"/>
      <c r="H241" s="229"/>
      <c r="I241" s="229"/>
      <c r="J241" s="229"/>
      <c r="K241" s="226">
        <v>1</v>
      </c>
      <c r="L241" s="215">
        <v>250</v>
      </c>
      <c r="M241" s="215">
        <f t="shared" si="34"/>
        <v>250</v>
      </c>
      <c r="N241" s="215"/>
      <c r="O241" s="215"/>
      <c r="P241" s="226"/>
      <c r="Q241" s="226"/>
      <c r="R241" s="215"/>
      <c r="S241" s="215"/>
      <c r="T241" s="226"/>
      <c r="U241" s="226"/>
      <c r="V241" s="226"/>
      <c r="W241" s="226"/>
      <c r="X241" s="226"/>
      <c r="Y241" s="226"/>
      <c r="Z241" s="226"/>
      <c r="AA241" s="218"/>
      <c r="AB241" s="226" t="s">
        <v>20</v>
      </c>
      <c r="AC241" s="215" t="s">
        <v>782</v>
      </c>
    </row>
    <row r="242" spans="1:29" ht="72" x14ac:dyDescent="0.25">
      <c r="A242" s="215">
        <v>239</v>
      </c>
      <c r="B242" s="226" t="s">
        <v>1945</v>
      </c>
      <c r="C242" s="228" t="s">
        <v>1946</v>
      </c>
      <c r="D242" s="229"/>
      <c r="E242" s="229"/>
      <c r="F242" s="229"/>
      <c r="G242" s="229"/>
      <c r="H242" s="229"/>
      <c r="I242" s="229"/>
      <c r="J242" s="229"/>
      <c r="K242" s="226">
        <v>1</v>
      </c>
      <c r="L242" s="215">
        <v>63</v>
      </c>
      <c r="M242" s="215">
        <f t="shared" si="34"/>
        <v>63</v>
      </c>
      <c r="N242" s="215"/>
      <c r="O242" s="215"/>
      <c r="P242" s="226"/>
      <c r="Q242" s="226"/>
      <c r="R242" s="215"/>
      <c r="S242" s="215"/>
      <c r="T242" s="226"/>
      <c r="U242" s="226"/>
      <c r="V242" s="226"/>
      <c r="W242" s="226"/>
      <c r="X242" s="226"/>
      <c r="Y242" s="226"/>
      <c r="Z242" s="226"/>
      <c r="AA242" s="218"/>
      <c r="AB242" s="226" t="s">
        <v>20</v>
      </c>
      <c r="AC242" s="215" t="s">
        <v>782</v>
      </c>
    </row>
    <row r="243" spans="1:29" ht="48" x14ac:dyDescent="0.25">
      <c r="A243" s="215">
        <v>240</v>
      </c>
      <c r="B243" s="226" t="s">
        <v>1947</v>
      </c>
      <c r="C243" s="224" t="s">
        <v>1948</v>
      </c>
      <c r="D243" s="225"/>
      <c r="E243" s="225"/>
      <c r="F243" s="225"/>
      <c r="G243" s="225"/>
      <c r="H243" s="225"/>
      <c r="I243" s="225"/>
      <c r="J243" s="225"/>
      <c r="K243" s="226">
        <v>1</v>
      </c>
      <c r="L243" s="215">
        <v>250</v>
      </c>
      <c r="M243" s="215">
        <f t="shared" si="34"/>
        <v>250</v>
      </c>
      <c r="N243" s="215"/>
      <c r="O243" s="215"/>
      <c r="P243" s="226"/>
      <c r="Q243" s="226"/>
      <c r="R243" s="215"/>
      <c r="S243" s="215"/>
      <c r="T243" s="226"/>
      <c r="U243" s="226"/>
      <c r="V243" s="226"/>
      <c r="W243" s="226"/>
      <c r="X243" s="215" t="s">
        <v>60</v>
      </c>
      <c r="Y243" s="226">
        <v>1</v>
      </c>
      <c r="Z243" s="226">
        <v>125</v>
      </c>
      <c r="AA243" s="218">
        <f t="shared" si="35"/>
        <v>125</v>
      </c>
      <c r="AB243" s="226" t="s">
        <v>20</v>
      </c>
      <c r="AC243" s="215" t="s">
        <v>782</v>
      </c>
    </row>
    <row r="244" spans="1:29" ht="84" x14ac:dyDescent="0.25">
      <c r="A244" s="215">
        <v>241</v>
      </c>
      <c r="B244" s="226" t="s">
        <v>1949</v>
      </c>
      <c r="C244" s="224" t="s">
        <v>1950</v>
      </c>
      <c r="D244" s="225"/>
      <c r="E244" s="225"/>
      <c r="F244" s="225"/>
      <c r="G244" s="225"/>
      <c r="H244" s="225"/>
      <c r="I244" s="225"/>
      <c r="J244" s="225"/>
      <c r="K244" s="226">
        <v>1</v>
      </c>
      <c r="L244" s="215">
        <v>200</v>
      </c>
      <c r="M244" s="215">
        <f t="shared" si="34"/>
        <v>200</v>
      </c>
      <c r="N244" s="215"/>
      <c r="O244" s="215"/>
      <c r="P244" s="226"/>
      <c r="Q244" s="226"/>
      <c r="R244" s="215"/>
      <c r="S244" s="215"/>
      <c r="T244" s="226"/>
      <c r="U244" s="226"/>
      <c r="V244" s="226"/>
      <c r="W244" s="226"/>
      <c r="X244" s="226"/>
      <c r="Y244" s="226"/>
      <c r="Z244" s="226"/>
      <c r="AA244" s="218"/>
      <c r="AB244" s="226" t="s">
        <v>20</v>
      </c>
      <c r="AC244" s="215" t="s">
        <v>782</v>
      </c>
    </row>
    <row r="245" spans="1:29" ht="60" x14ac:dyDescent="0.25">
      <c r="A245" s="215">
        <v>242</v>
      </c>
      <c r="B245" s="226" t="s">
        <v>1951</v>
      </c>
      <c r="C245" s="224" t="s">
        <v>1952</v>
      </c>
      <c r="D245" s="225"/>
      <c r="E245" s="225"/>
      <c r="F245" s="225"/>
      <c r="G245" s="225"/>
      <c r="H245" s="225"/>
      <c r="I245" s="225"/>
      <c r="J245" s="225"/>
      <c r="K245" s="226">
        <v>1</v>
      </c>
      <c r="L245" s="215">
        <v>250</v>
      </c>
      <c r="M245" s="215">
        <f t="shared" si="34"/>
        <v>250</v>
      </c>
      <c r="N245" s="215"/>
      <c r="O245" s="215"/>
      <c r="P245" s="226"/>
      <c r="Q245" s="219"/>
      <c r="R245" s="215"/>
      <c r="S245" s="215"/>
      <c r="T245" s="226"/>
      <c r="U245" s="226"/>
      <c r="V245" s="226"/>
      <c r="W245" s="226"/>
      <c r="X245" s="215" t="s">
        <v>60</v>
      </c>
      <c r="Y245" s="215">
        <v>1</v>
      </c>
      <c r="Z245" s="215">
        <v>125</v>
      </c>
      <c r="AA245" s="218">
        <f t="shared" si="35"/>
        <v>125</v>
      </c>
      <c r="AB245" s="226" t="s">
        <v>20</v>
      </c>
      <c r="AC245" s="215" t="s">
        <v>782</v>
      </c>
    </row>
    <row r="246" spans="1:29" ht="48" x14ac:dyDescent="0.25">
      <c r="A246" s="215">
        <v>243</v>
      </c>
      <c r="B246" s="226" t="s">
        <v>1953</v>
      </c>
      <c r="C246" s="224" t="s">
        <v>1954</v>
      </c>
      <c r="D246" s="225"/>
      <c r="E246" s="225"/>
      <c r="F246" s="225"/>
      <c r="G246" s="225"/>
      <c r="H246" s="225"/>
      <c r="I246" s="225"/>
      <c r="J246" s="225"/>
      <c r="K246" s="226">
        <v>1</v>
      </c>
      <c r="L246" s="215">
        <v>160</v>
      </c>
      <c r="M246" s="215">
        <f t="shared" si="34"/>
        <v>160</v>
      </c>
      <c r="N246" s="215"/>
      <c r="O246" s="215"/>
      <c r="P246" s="226"/>
      <c r="Q246" s="226"/>
      <c r="R246" s="215"/>
      <c r="S246" s="215"/>
      <c r="T246" s="226"/>
      <c r="U246" s="226"/>
      <c r="V246" s="226"/>
      <c r="W246" s="226"/>
      <c r="X246" s="215" t="s">
        <v>60</v>
      </c>
      <c r="Y246" s="226">
        <v>1</v>
      </c>
      <c r="Z246" s="226">
        <v>82.5</v>
      </c>
      <c r="AA246" s="218">
        <f t="shared" si="35"/>
        <v>82.5</v>
      </c>
      <c r="AB246" s="226" t="s">
        <v>20</v>
      </c>
      <c r="AC246" s="215" t="s">
        <v>782</v>
      </c>
    </row>
    <row r="247" spans="1:29" ht="48" x14ac:dyDescent="0.25">
      <c r="A247" s="215">
        <v>244</v>
      </c>
      <c r="B247" s="226" t="s">
        <v>1955</v>
      </c>
      <c r="C247" s="224" t="s">
        <v>1956</v>
      </c>
      <c r="D247" s="225"/>
      <c r="E247" s="225"/>
      <c r="F247" s="225"/>
      <c r="G247" s="225"/>
      <c r="H247" s="225"/>
      <c r="I247" s="225"/>
      <c r="J247" s="225"/>
      <c r="K247" s="226">
        <v>1</v>
      </c>
      <c r="L247" s="215">
        <v>160</v>
      </c>
      <c r="M247" s="215">
        <f t="shared" si="34"/>
        <v>160</v>
      </c>
      <c r="N247" s="215"/>
      <c r="O247" s="215"/>
      <c r="P247" s="226"/>
      <c r="Q247" s="226"/>
      <c r="R247" s="215"/>
      <c r="S247" s="215"/>
      <c r="T247" s="226"/>
      <c r="U247" s="226"/>
      <c r="V247" s="226"/>
      <c r="W247" s="226"/>
      <c r="X247" s="226"/>
      <c r="Y247" s="226"/>
      <c r="Z247" s="226"/>
      <c r="AA247" s="218"/>
      <c r="AB247" s="226" t="s">
        <v>20</v>
      </c>
      <c r="AC247" s="215" t="s">
        <v>782</v>
      </c>
    </row>
    <row r="248" spans="1:29" ht="48" x14ac:dyDescent="0.25">
      <c r="A248" s="215">
        <v>245</v>
      </c>
      <c r="B248" s="226" t="s">
        <v>1957</v>
      </c>
      <c r="C248" s="224" t="s">
        <v>1958</v>
      </c>
      <c r="D248" s="225"/>
      <c r="E248" s="225"/>
      <c r="F248" s="225"/>
      <c r="G248" s="225"/>
      <c r="H248" s="225"/>
      <c r="I248" s="225"/>
      <c r="J248" s="225"/>
      <c r="K248" s="226">
        <v>1</v>
      </c>
      <c r="L248" s="215">
        <v>250</v>
      </c>
      <c r="M248" s="215">
        <f t="shared" si="34"/>
        <v>250</v>
      </c>
      <c r="N248" s="215"/>
      <c r="O248" s="215"/>
      <c r="P248" s="226"/>
      <c r="Q248" s="219"/>
      <c r="R248" s="215"/>
      <c r="S248" s="215"/>
      <c r="T248" s="226"/>
      <c r="U248" s="226"/>
      <c r="V248" s="226"/>
      <c r="W248" s="226"/>
      <c r="X248" s="215" t="s">
        <v>60</v>
      </c>
      <c r="Y248" s="226">
        <v>1</v>
      </c>
      <c r="Z248" s="215">
        <v>45</v>
      </c>
      <c r="AA248" s="218">
        <f t="shared" si="35"/>
        <v>45</v>
      </c>
      <c r="AB248" s="226" t="s">
        <v>20</v>
      </c>
      <c r="AC248" s="215" t="s">
        <v>782</v>
      </c>
    </row>
    <row r="249" spans="1:29" x14ac:dyDescent="0.25">
      <c r="A249" s="215">
        <v>246</v>
      </c>
      <c r="B249" s="226"/>
      <c r="C249" s="224"/>
      <c r="D249" s="225"/>
      <c r="E249" s="225"/>
      <c r="F249" s="225"/>
      <c r="G249" s="225"/>
      <c r="H249" s="225"/>
      <c r="I249" s="225"/>
      <c r="J249" s="225"/>
      <c r="K249" s="226"/>
      <c r="L249" s="226"/>
      <c r="M249" s="226"/>
      <c r="N249" s="226"/>
      <c r="O249" s="226"/>
      <c r="P249" s="226"/>
      <c r="Q249" s="219"/>
      <c r="R249" s="226"/>
      <c r="S249" s="226"/>
      <c r="T249" s="226"/>
      <c r="U249" s="226"/>
      <c r="V249" s="226"/>
      <c r="W249" s="226"/>
      <c r="X249" s="215" t="s">
        <v>60</v>
      </c>
      <c r="Y249" s="226">
        <v>1</v>
      </c>
      <c r="Z249" s="215">
        <v>45</v>
      </c>
      <c r="AA249" s="218">
        <f t="shared" si="35"/>
        <v>45</v>
      </c>
      <c r="AB249" s="226" t="s">
        <v>20</v>
      </c>
      <c r="AC249" s="215" t="s">
        <v>782</v>
      </c>
    </row>
    <row r="250" spans="1:29" x14ac:dyDescent="0.25">
      <c r="A250" s="215">
        <v>247</v>
      </c>
      <c r="B250" s="226"/>
      <c r="C250" s="224"/>
      <c r="D250" s="225"/>
      <c r="E250" s="225"/>
      <c r="F250" s="225"/>
      <c r="G250" s="225"/>
      <c r="H250" s="225"/>
      <c r="I250" s="225"/>
      <c r="J250" s="225"/>
      <c r="K250" s="226"/>
      <c r="L250" s="226"/>
      <c r="M250" s="226"/>
      <c r="N250" s="226"/>
      <c r="O250" s="226"/>
      <c r="P250" s="226"/>
      <c r="Q250" s="219"/>
      <c r="R250" s="226"/>
      <c r="S250" s="226"/>
      <c r="T250" s="226"/>
      <c r="U250" s="226"/>
      <c r="V250" s="226"/>
      <c r="W250" s="226"/>
      <c r="X250" s="215" t="s">
        <v>60</v>
      </c>
      <c r="Y250" s="226">
        <v>1</v>
      </c>
      <c r="Z250" s="215">
        <v>20</v>
      </c>
      <c r="AA250" s="218">
        <f t="shared" si="35"/>
        <v>20</v>
      </c>
      <c r="AB250" s="226" t="s">
        <v>20</v>
      </c>
      <c r="AC250" s="215" t="s">
        <v>782</v>
      </c>
    </row>
    <row r="251" spans="1:29" ht="48" x14ac:dyDescent="0.25">
      <c r="A251" s="215">
        <v>248</v>
      </c>
      <c r="B251" s="226" t="s">
        <v>1959</v>
      </c>
      <c r="C251" s="224" t="s">
        <v>1960</v>
      </c>
      <c r="D251" s="225"/>
      <c r="E251" s="225"/>
      <c r="F251" s="225"/>
      <c r="G251" s="225"/>
      <c r="H251" s="225"/>
      <c r="I251" s="225"/>
      <c r="J251" s="225"/>
      <c r="K251" s="226">
        <v>1</v>
      </c>
      <c r="L251" s="215">
        <v>250</v>
      </c>
      <c r="M251" s="215">
        <f t="shared" ref="M251:M261" si="36">K251*L251</f>
        <v>250</v>
      </c>
      <c r="N251" s="215"/>
      <c r="O251" s="215"/>
      <c r="P251" s="226"/>
      <c r="Q251" s="226"/>
      <c r="R251" s="215"/>
      <c r="S251" s="215"/>
      <c r="T251" s="226"/>
      <c r="U251" s="226"/>
      <c r="V251" s="226"/>
      <c r="W251" s="226"/>
      <c r="X251" s="226"/>
      <c r="Y251" s="226"/>
      <c r="Z251" s="215"/>
      <c r="AA251" s="218"/>
      <c r="AB251" s="226" t="s">
        <v>20</v>
      </c>
      <c r="AC251" s="215" t="s">
        <v>782</v>
      </c>
    </row>
    <row r="252" spans="1:29" ht="36" x14ac:dyDescent="0.25">
      <c r="A252" s="215">
        <v>249</v>
      </c>
      <c r="B252" s="226" t="s">
        <v>1961</v>
      </c>
      <c r="C252" s="224" t="s">
        <v>1962</v>
      </c>
      <c r="D252" s="225"/>
      <c r="E252" s="225"/>
      <c r="F252" s="225"/>
      <c r="G252" s="225"/>
      <c r="H252" s="225"/>
      <c r="I252" s="225"/>
      <c r="J252" s="225"/>
      <c r="K252" s="226">
        <v>1</v>
      </c>
      <c r="L252" s="215">
        <v>315</v>
      </c>
      <c r="M252" s="215">
        <f t="shared" si="36"/>
        <v>315</v>
      </c>
      <c r="N252" s="215"/>
      <c r="O252" s="215"/>
      <c r="P252" s="226"/>
      <c r="Q252" s="219"/>
      <c r="R252" s="215"/>
      <c r="S252" s="215"/>
      <c r="T252" s="226"/>
      <c r="U252" s="226"/>
      <c r="V252" s="226"/>
      <c r="W252" s="226"/>
      <c r="X252" s="215" t="s">
        <v>60</v>
      </c>
      <c r="Y252" s="226">
        <v>1</v>
      </c>
      <c r="Z252" s="215">
        <v>30</v>
      </c>
      <c r="AA252" s="218">
        <f t="shared" si="35"/>
        <v>30</v>
      </c>
      <c r="AB252" s="226" t="s">
        <v>20</v>
      </c>
      <c r="AC252" s="215" t="s">
        <v>782</v>
      </c>
    </row>
    <row r="253" spans="1:29" ht="48" x14ac:dyDescent="0.25">
      <c r="A253" s="215">
        <v>250</v>
      </c>
      <c r="B253" s="226" t="s">
        <v>1963</v>
      </c>
      <c r="C253" s="224" t="s">
        <v>1964</v>
      </c>
      <c r="D253" s="225"/>
      <c r="E253" s="225"/>
      <c r="F253" s="225"/>
      <c r="G253" s="225"/>
      <c r="H253" s="225"/>
      <c r="I253" s="225"/>
      <c r="J253" s="225"/>
      <c r="K253" s="226">
        <v>1</v>
      </c>
      <c r="L253" s="215">
        <v>250</v>
      </c>
      <c r="M253" s="215">
        <f t="shared" si="36"/>
        <v>250</v>
      </c>
      <c r="N253" s="215"/>
      <c r="O253" s="215"/>
      <c r="P253" s="226"/>
      <c r="Q253" s="219"/>
      <c r="R253" s="215"/>
      <c r="S253" s="215"/>
      <c r="T253" s="226"/>
      <c r="U253" s="226"/>
      <c r="V253" s="226"/>
      <c r="W253" s="226"/>
      <c r="X253" s="215" t="s">
        <v>60</v>
      </c>
      <c r="Y253" s="226">
        <v>1</v>
      </c>
      <c r="Z253" s="215">
        <v>100</v>
      </c>
      <c r="AA253" s="218">
        <f t="shared" si="35"/>
        <v>100</v>
      </c>
      <c r="AB253" s="226" t="s">
        <v>20</v>
      </c>
      <c r="AC253" s="215" t="s">
        <v>782</v>
      </c>
    </row>
    <row r="254" spans="1:29" ht="48" x14ac:dyDescent="0.25">
      <c r="A254" s="215">
        <v>251</v>
      </c>
      <c r="B254" s="226" t="s">
        <v>1965</v>
      </c>
      <c r="C254" s="224" t="s">
        <v>1966</v>
      </c>
      <c r="D254" s="225"/>
      <c r="E254" s="225"/>
      <c r="F254" s="225"/>
      <c r="G254" s="225"/>
      <c r="H254" s="225"/>
      <c r="I254" s="225"/>
      <c r="J254" s="225"/>
      <c r="K254" s="226">
        <v>1</v>
      </c>
      <c r="L254" s="215">
        <v>250</v>
      </c>
      <c r="M254" s="215">
        <f t="shared" si="36"/>
        <v>250</v>
      </c>
      <c r="N254" s="215"/>
      <c r="O254" s="215"/>
      <c r="P254" s="226"/>
      <c r="Q254" s="219"/>
      <c r="R254" s="215"/>
      <c r="S254" s="215"/>
      <c r="T254" s="226"/>
      <c r="U254" s="226"/>
      <c r="V254" s="226"/>
      <c r="W254" s="226"/>
      <c r="X254" s="215" t="s">
        <v>60</v>
      </c>
      <c r="Y254" s="226">
        <v>1</v>
      </c>
      <c r="Z254" s="215">
        <v>63</v>
      </c>
      <c r="AA254" s="218">
        <f t="shared" si="35"/>
        <v>63</v>
      </c>
      <c r="AB254" s="226" t="s">
        <v>20</v>
      </c>
      <c r="AC254" s="215" t="s">
        <v>782</v>
      </c>
    </row>
    <row r="255" spans="1:29" ht="60" x14ac:dyDescent="0.25">
      <c r="A255" s="215">
        <v>252</v>
      </c>
      <c r="B255" s="226" t="s">
        <v>1967</v>
      </c>
      <c r="C255" s="224" t="s">
        <v>1968</v>
      </c>
      <c r="D255" s="225"/>
      <c r="E255" s="225"/>
      <c r="F255" s="225"/>
      <c r="G255" s="225"/>
      <c r="H255" s="225"/>
      <c r="I255" s="225"/>
      <c r="J255" s="225"/>
      <c r="K255" s="226">
        <v>1</v>
      </c>
      <c r="L255" s="215">
        <v>100</v>
      </c>
      <c r="M255" s="215">
        <f t="shared" si="36"/>
        <v>100</v>
      </c>
      <c r="N255" s="215"/>
      <c r="O255" s="215"/>
      <c r="P255" s="226"/>
      <c r="Q255" s="219"/>
      <c r="R255" s="215"/>
      <c r="S255" s="215"/>
      <c r="T255" s="226"/>
      <c r="U255" s="226"/>
      <c r="V255" s="226"/>
      <c r="W255" s="226"/>
      <c r="X255" s="226"/>
      <c r="Y255" s="226"/>
      <c r="Z255" s="215"/>
      <c r="AA255" s="218"/>
      <c r="AB255" s="226" t="s">
        <v>20</v>
      </c>
      <c r="AC255" s="215" t="s">
        <v>782</v>
      </c>
    </row>
    <row r="256" spans="1:29" ht="60" x14ac:dyDescent="0.25">
      <c r="A256" s="215">
        <v>253</v>
      </c>
      <c r="B256" s="226" t="s">
        <v>1969</v>
      </c>
      <c r="C256" s="224" t="s">
        <v>1970</v>
      </c>
      <c r="D256" s="225"/>
      <c r="E256" s="225"/>
      <c r="F256" s="225"/>
      <c r="G256" s="225"/>
      <c r="H256" s="225"/>
      <c r="I256" s="225"/>
      <c r="J256" s="225"/>
      <c r="K256" s="226">
        <v>1</v>
      </c>
      <c r="L256" s="215">
        <v>315</v>
      </c>
      <c r="M256" s="215">
        <f t="shared" si="36"/>
        <v>315</v>
      </c>
      <c r="N256" s="215"/>
      <c r="O256" s="215"/>
      <c r="P256" s="226"/>
      <c r="Q256" s="219"/>
      <c r="R256" s="215"/>
      <c r="S256" s="215"/>
      <c r="T256" s="226"/>
      <c r="U256" s="226"/>
      <c r="V256" s="226"/>
      <c r="W256" s="226"/>
      <c r="X256" s="226"/>
      <c r="Y256" s="226"/>
      <c r="Z256" s="215"/>
      <c r="AA256" s="218"/>
      <c r="AB256" s="226" t="s">
        <v>20</v>
      </c>
      <c r="AC256" s="215" t="s">
        <v>782</v>
      </c>
    </row>
    <row r="257" spans="1:29" ht="48" x14ac:dyDescent="0.25">
      <c r="A257" s="215">
        <v>254</v>
      </c>
      <c r="B257" s="226" t="s">
        <v>1971</v>
      </c>
      <c r="C257" s="224" t="s">
        <v>1972</v>
      </c>
      <c r="D257" s="225"/>
      <c r="E257" s="225"/>
      <c r="F257" s="225"/>
      <c r="G257" s="225"/>
      <c r="H257" s="225"/>
      <c r="I257" s="225"/>
      <c r="J257" s="225"/>
      <c r="K257" s="226">
        <v>1</v>
      </c>
      <c r="L257" s="215">
        <v>250</v>
      </c>
      <c r="M257" s="215">
        <f t="shared" si="36"/>
        <v>250</v>
      </c>
      <c r="N257" s="215"/>
      <c r="O257" s="215"/>
      <c r="P257" s="226"/>
      <c r="Q257" s="219"/>
      <c r="R257" s="215"/>
      <c r="S257" s="215"/>
      <c r="T257" s="226"/>
      <c r="U257" s="226"/>
      <c r="V257" s="226"/>
      <c r="W257" s="226"/>
      <c r="X257" s="226"/>
      <c r="Y257" s="226"/>
      <c r="Z257" s="215"/>
      <c r="AA257" s="218"/>
      <c r="AB257" s="226" t="s">
        <v>20</v>
      </c>
      <c r="AC257" s="215" t="s">
        <v>782</v>
      </c>
    </row>
    <row r="258" spans="1:29" ht="48" x14ac:dyDescent="0.25">
      <c r="A258" s="215">
        <v>255</v>
      </c>
      <c r="B258" s="226" t="s">
        <v>1973</v>
      </c>
      <c r="C258" s="224" t="s">
        <v>1974</v>
      </c>
      <c r="D258" s="225"/>
      <c r="E258" s="225"/>
      <c r="F258" s="225"/>
      <c r="G258" s="225"/>
      <c r="H258" s="225"/>
      <c r="I258" s="225"/>
      <c r="J258" s="225"/>
      <c r="K258" s="226">
        <v>1</v>
      </c>
      <c r="L258" s="215">
        <v>160</v>
      </c>
      <c r="M258" s="215">
        <f t="shared" si="36"/>
        <v>160</v>
      </c>
      <c r="N258" s="215"/>
      <c r="O258" s="215"/>
      <c r="P258" s="226"/>
      <c r="Q258" s="219"/>
      <c r="R258" s="215"/>
      <c r="S258" s="215"/>
      <c r="T258" s="226"/>
      <c r="U258" s="226"/>
      <c r="V258" s="226">
        <v>1</v>
      </c>
      <c r="W258" s="226"/>
      <c r="X258" s="226"/>
      <c r="Y258" s="226"/>
      <c r="Z258" s="215"/>
      <c r="AA258" s="218"/>
      <c r="AB258" s="226" t="s">
        <v>20</v>
      </c>
      <c r="AC258" s="215" t="s">
        <v>782</v>
      </c>
    </row>
    <row r="259" spans="1:29" ht="48" x14ac:dyDescent="0.25">
      <c r="A259" s="215">
        <v>256</v>
      </c>
      <c r="B259" s="226" t="s">
        <v>1975</v>
      </c>
      <c r="C259" s="224" t="s">
        <v>1976</v>
      </c>
      <c r="D259" s="225"/>
      <c r="E259" s="225"/>
      <c r="F259" s="225"/>
      <c r="G259" s="225"/>
      <c r="H259" s="225"/>
      <c r="I259" s="225"/>
      <c r="J259" s="225"/>
      <c r="K259" s="226">
        <v>1</v>
      </c>
      <c r="L259" s="215">
        <v>250</v>
      </c>
      <c r="M259" s="215">
        <f t="shared" si="36"/>
        <v>250</v>
      </c>
      <c r="N259" s="215"/>
      <c r="O259" s="215"/>
      <c r="P259" s="226"/>
      <c r="Q259" s="219"/>
      <c r="R259" s="215"/>
      <c r="S259" s="215"/>
      <c r="T259" s="226"/>
      <c r="U259" s="226"/>
      <c r="V259" s="226"/>
      <c r="W259" s="226"/>
      <c r="X259" s="215" t="s">
        <v>60</v>
      </c>
      <c r="Y259" s="226">
        <v>1</v>
      </c>
      <c r="Z259" s="215">
        <v>125</v>
      </c>
      <c r="AA259" s="218">
        <f t="shared" si="35"/>
        <v>125</v>
      </c>
      <c r="AB259" s="226" t="s">
        <v>20</v>
      </c>
      <c r="AC259" s="215" t="s">
        <v>782</v>
      </c>
    </row>
    <row r="260" spans="1:29" ht="24" x14ac:dyDescent="0.25">
      <c r="A260" s="215">
        <v>257</v>
      </c>
      <c r="B260" s="226" t="s">
        <v>1977</v>
      </c>
      <c r="C260" s="224" t="s">
        <v>1978</v>
      </c>
      <c r="D260" s="225"/>
      <c r="E260" s="225"/>
      <c r="F260" s="225"/>
      <c r="G260" s="225"/>
      <c r="H260" s="225"/>
      <c r="I260" s="225"/>
      <c r="J260" s="225"/>
      <c r="K260" s="226">
        <v>1</v>
      </c>
      <c r="L260" s="215">
        <v>160</v>
      </c>
      <c r="M260" s="215">
        <f t="shared" si="36"/>
        <v>160</v>
      </c>
      <c r="N260" s="215"/>
      <c r="O260" s="215"/>
      <c r="P260" s="226"/>
      <c r="Q260" s="219"/>
      <c r="R260" s="215"/>
      <c r="S260" s="215"/>
      <c r="T260" s="226"/>
      <c r="U260" s="226"/>
      <c r="V260" s="226"/>
      <c r="W260" s="226"/>
      <c r="X260" s="226"/>
      <c r="Y260" s="226"/>
      <c r="Z260" s="215"/>
      <c r="AA260" s="218"/>
      <c r="AB260" s="226" t="s">
        <v>20</v>
      </c>
      <c r="AC260" s="215" t="s">
        <v>782</v>
      </c>
    </row>
    <row r="261" spans="1:29" ht="72" x14ac:dyDescent="0.25">
      <c r="A261" s="215">
        <v>258</v>
      </c>
      <c r="B261" s="226" t="s">
        <v>1979</v>
      </c>
      <c r="C261" s="224" t="s">
        <v>1980</v>
      </c>
      <c r="D261" s="225"/>
      <c r="E261" s="225"/>
      <c r="F261" s="225"/>
      <c r="G261" s="225"/>
      <c r="H261" s="225"/>
      <c r="I261" s="225"/>
      <c r="J261" s="225"/>
      <c r="K261" s="226">
        <v>1</v>
      </c>
      <c r="L261" s="215">
        <v>100</v>
      </c>
      <c r="M261" s="215">
        <f t="shared" si="36"/>
        <v>100</v>
      </c>
      <c r="N261" s="215"/>
      <c r="O261" s="215"/>
      <c r="P261" s="226"/>
      <c r="Q261" s="219"/>
      <c r="R261" s="215"/>
      <c r="S261" s="215"/>
      <c r="T261" s="226"/>
      <c r="U261" s="226"/>
      <c r="V261" s="226"/>
      <c r="W261" s="226"/>
      <c r="X261" s="226"/>
      <c r="Y261" s="226"/>
      <c r="Z261" s="215"/>
      <c r="AA261" s="218"/>
      <c r="AB261" s="226" t="s">
        <v>20</v>
      </c>
      <c r="AC261" s="215" t="s">
        <v>782</v>
      </c>
    </row>
    <row r="262" spans="1:29" ht="60" x14ac:dyDescent="0.25">
      <c r="A262" s="215">
        <v>259</v>
      </c>
      <c r="B262" s="226" t="s">
        <v>1981</v>
      </c>
      <c r="C262" s="224" t="s">
        <v>1982</v>
      </c>
      <c r="D262" s="225"/>
      <c r="E262" s="225"/>
      <c r="F262" s="225"/>
      <c r="G262" s="225"/>
      <c r="H262" s="225"/>
      <c r="I262" s="225"/>
      <c r="J262" s="225"/>
      <c r="K262" s="226">
        <v>1</v>
      </c>
      <c r="L262" s="215">
        <v>250</v>
      </c>
      <c r="M262" s="215">
        <f>K262*L262</f>
        <v>250</v>
      </c>
      <c r="N262" s="215"/>
      <c r="O262" s="215"/>
      <c r="P262" s="226"/>
      <c r="Q262" s="219"/>
      <c r="R262" s="215"/>
      <c r="S262" s="215"/>
      <c r="T262" s="226"/>
      <c r="U262" s="226"/>
      <c r="V262" s="226"/>
      <c r="W262" s="226"/>
      <c r="X262" s="215" t="s">
        <v>60</v>
      </c>
      <c r="Y262" s="226">
        <v>1</v>
      </c>
      <c r="Z262" s="215">
        <v>25</v>
      </c>
      <c r="AA262" s="218">
        <f t="shared" si="35"/>
        <v>25</v>
      </c>
      <c r="AB262" s="226" t="s">
        <v>20</v>
      </c>
      <c r="AC262" s="215" t="s">
        <v>782</v>
      </c>
    </row>
    <row r="263" spans="1:29" x14ac:dyDescent="0.25">
      <c r="A263" s="215">
        <v>260</v>
      </c>
      <c r="B263" s="226"/>
      <c r="C263" s="224"/>
      <c r="D263" s="225"/>
      <c r="E263" s="225"/>
      <c r="F263" s="225"/>
      <c r="G263" s="225"/>
      <c r="H263" s="225"/>
      <c r="I263" s="225"/>
      <c r="J263" s="225"/>
      <c r="K263" s="226"/>
      <c r="L263" s="215"/>
      <c r="M263" s="215"/>
      <c r="N263" s="215"/>
      <c r="O263" s="215"/>
      <c r="P263" s="226"/>
      <c r="Q263" s="219"/>
      <c r="R263" s="215"/>
      <c r="S263" s="215"/>
      <c r="T263" s="226"/>
      <c r="U263" s="226"/>
      <c r="V263" s="226"/>
      <c r="W263" s="226"/>
      <c r="X263" s="215" t="s">
        <v>60</v>
      </c>
      <c r="Y263" s="226">
        <v>1</v>
      </c>
      <c r="Z263" s="215">
        <v>25</v>
      </c>
      <c r="AA263" s="218">
        <f t="shared" si="35"/>
        <v>25</v>
      </c>
      <c r="AB263" s="226" t="s">
        <v>20</v>
      </c>
      <c r="AC263" s="215" t="s">
        <v>782</v>
      </c>
    </row>
    <row r="264" spans="1:29" x14ac:dyDescent="0.25">
      <c r="A264" s="215">
        <v>261</v>
      </c>
      <c r="B264" s="226"/>
      <c r="C264" s="224"/>
      <c r="D264" s="225"/>
      <c r="E264" s="225"/>
      <c r="F264" s="225"/>
      <c r="G264" s="225"/>
      <c r="H264" s="225"/>
      <c r="I264" s="225"/>
      <c r="J264" s="225"/>
      <c r="K264" s="231"/>
      <c r="L264" s="231"/>
      <c r="M264" s="231"/>
      <c r="N264" s="231"/>
      <c r="O264" s="231"/>
      <c r="P264" s="226"/>
      <c r="Q264" s="219"/>
      <c r="R264" s="215"/>
      <c r="S264" s="215"/>
      <c r="T264" s="226"/>
      <c r="U264" s="226"/>
      <c r="V264" s="226"/>
      <c r="W264" s="226"/>
      <c r="X264" s="215" t="s">
        <v>60</v>
      </c>
      <c r="Y264" s="226">
        <v>1</v>
      </c>
      <c r="Z264" s="215">
        <v>15</v>
      </c>
      <c r="AA264" s="218">
        <f t="shared" si="35"/>
        <v>15</v>
      </c>
      <c r="AB264" s="226" t="s">
        <v>20</v>
      </c>
      <c r="AC264" s="215" t="s">
        <v>782</v>
      </c>
    </row>
    <row r="265" spans="1:29" ht="60" x14ac:dyDescent="0.25">
      <c r="A265" s="215">
        <v>262</v>
      </c>
      <c r="B265" s="226" t="s">
        <v>1983</v>
      </c>
      <c r="C265" s="224" t="s">
        <v>1984</v>
      </c>
      <c r="D265" s="225"/>
      <c r="E265" s="225"/>
      <c r="F265" s="225"/>
      <c r="G265" s="225"/>
      <c r="H265" s="225"/>
      <c r="I265" s="225"/>
      <c r="J265" s="225"/>
      <c r="K265" s="226">
        <v>1</v>
      </c>
      <c r="L265" s="215">
        <v>160</v>
      </c>
      <c r="M265" s="215">
        <f t="shared" ref="M265:M284" si="37">K265*L265</f>
        <v>160</v>
      </c>
      <c r="N265" s="215"/>
      <c r="O265" s="215"/>
      <c r="P265" s="226"/>
      <c r="Q265" s="219"/>
      <c r="R265" s="215"/>
      <c r="S265" s="215"/>
      <c r="T265" s="226"/>
      <c r="U265" s="226"/>
      <c r="V265" s="226"/>
      <c r="W265" s="226"/>
      <c r="X265" s="215" t="s">
        <v>60</v>
      </c>
      <c r="Y265" s="226">
        <v>1</v>
      </c>
      <c r="Z265" s="215">
        <v>100</v>
      </c>
      <c r="AA265" s="218">
        <f t="shared" si="35"/>
        <v>100</v>
      </c>
      <c r="AB265" s="226" t="s">
        <v>20</v>
      </c>
      <c r="AC265" s="215" t="s">
        <v>782</v>
      </c>
    </row>
    <row r="266" spans="1:29" ht="48" x14ac:dyDescent="0.25">
      <c r="A266" s="215">
        <v>263</v>
      </c>
      <c r="B266" s="226" t="s">
        <v>1985</v>
      </c>
      <c r="C266" s="224" t="s">
        <v>1986</v>
      </c>
      <c r="D266" s="225"/>
      <c r="E266" s="225"/>
      <c r="F266" s="225"/>
      <c r="G266" s="225"/>
      <c r="H266" s="225"/>
      <c r="I266" s="225"/>
      <c r="J266" s="225"/>
      <c r="K266" s="226">
        <v>1</v>
      </c>
      <c r="L266" s="215">
        <v>100</v>
      </c>
      <c r="M266" s="215">
        <f t="shared" si="37"/>
        <v>100</v>
      </c>
      <c r="N266" s="215"/>
      <c r="O266" s="215"/>
      <c r="P266" s="226"/>
      <c r="Q266" s="219"/>
      <c r="R266" s="215"/>
      <c r="S266" s="215"/>
      <c r="T266" s="226"/>
      <c r="U266" s="226"/>
      <c r="V266" s="226"/>
      <c r="W266" s="226"/>
      <c r="X266" s="226"/>
      <c r="Y266" s="226"/>
      <c r="Z266" s="215"/>
      <c r="AA266" s="218"/>
      <c r="AB266" s="226" t="s">
        <v>20</v>
      </c>
      <c r="AC266" s="215" t="s">
        <v>782</v>
      </c>
    </row>
    <row r="267" spans="1:29" ht="60" x14ac:dyDescent="0.25">
      <c r="A267" s="215">
        <v>264</v>
      </c>
      <c r="B267" s="226" t="s">
        <v>1987</v>
      </c>
      <c r="C267" s="224" t="s">
        <v>1988</v>
      </c>
      <c r="D267" s="225"/>
      <c r="E267" s="225"/>
      <c r="F267" s="225"/>
      <c r="G267" s="225"/>
      <c r="H267" s="225"/>
      <c r="I267" s="225"/>
      <c r="J267" s="225"/>
      <c r="K267" s="226">
        <v>1</v>
      </c>
      <c r="L267" s="215">
        <v>300</v>
      </c>
      <c r="M267" s="215">
        <f t="shared" si="37"/>
        <v>300</v>
      </c>
      <c r="N267" s="215"/>
      <c r="O267" s="215"/>
      <c r="P267" s="226"/>
      <c r="Q267" s="219"/>
      <c r="R267" s="215"/>
      <c r="S267" s="215"/>
      <c r="T267" s="226"/>
      <c r="U267" s="226"/>
      <c r="V267" s="226"/>
      <c r="W267" s="226"/>
      <c r="X267" s="215" t="s">
        <v>60</v>
      </c>
      <c r="Y267" s="226">
        <v>1</v>
      </c>
      <c r="Z267" s="215">
        <v>82.5</v>
      </c>
      <c r="AA267" s="218">
        <f t="shared" si="35"/>
        <v>82.5</v>
      </c>
      <c r="AB267" s="226" t="s">
        <v>20</v>
      </c>
      <c r="AC267" s="215" t="s">
        <v>782</v>
      </c>
    </row>
    <row r="268" spans="1:29" ht="72" x14ac:dyDescent="0.25">
      <c r="A268" s="215">
        <v>265</v>
      </c>
      <c r="B268" s="226" t="s">
        <v>1989</v>
      </c>
      <c r="C268" s="224" t="s">
        <v>1990</v>
      </c>
      <c r="D268" s="225"/>
      <c r="E268" s="225"/>
      <c r="F268" s="225"/>
      <c r="G268" s="225"/>
      <c r="H268" s="225"/>
      <c r="I268" s="225"/>
      <c r="J268" s="225"/>
      <c r="K268" s="226">
        <v>1</v>
      </c>
      <c r="L268" s="215">
        <v>100</v>
      </c>
      <c r="M268" s="215">
        <f t="shared" si="37"/>
        <v>100</v>
      </c>
      <c r="N268" s="215"/>
      <c r="O268" s="215"/>
      <c r="P268" s="226"/>
      <c r="Q268" s="219"/>
      <c r="R268" s="215"/>
      <c r="S268" s="215"/>
      <c r="T268" s="226"/>
      <c r="U268" s="226"/>
      <c r="V268" s="226"/>
      <c r="W268" s="226"/>
      <c r="X268" s="226"/>
      <c r="Y268" s="226"/>
      <c r="Z268" s="215"/>
      <c r="AA268" s="218"/>
      <c r="AB268" s="226" t="s">
        <v>20</v>
      </c>
      <c r="AC268" s="215" t="s">
        <v>782</v>
      </c>
    </row>
    <row r="269" spans="1:29" ht="48" x14ac:dyDescent="0.25">
      <c r="A269" s="215">
        <v>266</v>
      </c>
      <c r="B269" s="226" t="s">
        <v>1991</v>
      </c>
      <c r="C269" s="224" t="s">
        <v>1992</v>
      </c>
      <c r="D269" s="225"/>
      <c r="E269" s="225"/>
      <c r="F269" s="225"/>
      <c r="G269" s="225"/>
      <c r="H269" s="225"/>
      <c r="I269" s="225"/>
      <c r="J269" s="225"/>
      <c r="K269" s="226">
        <v>1</v>
      </c>
      <c r="L269" s="215">
        <v>160</v>
      </c>
      <c r="M269" s="215">
        <f t="shared" si="37"/>
        <v>160</v>
      </c>
      <c r="N269" s="215"/>
      <c r="O269" s="215"/>
      <c r="P269" s="226"/>
      <c r="Q269" s="219"/>
      <c r="R269" s="215"/>
      <c r="S269" s="215"/>
      <c r="T269" s="226"/>
      <c r="U269" s="226"/>
      <c r="V269" s="226"/>
      <c r="W269" s="226"/>
      <c r="X269" s="226"/>
      <c r="Y269" s="226"/>
      <c r="Z269" s="215"/>
      <c r="AA269" s="218"/>
      <c r="AB269" s="226" t="s">
        <v>20</v>
      </c>
      <c r="AC269" s="215" t="s">
        <v>782</v>
      </c>
    </row>
    <row r="270" spans="1:29" ht="36" x14ac:dyDescent="0.25">
      <c r="A270" s="215">
        <v>267</v>
      </c>
      <c r="B270" s="226" t="s">
        <v>1993</v>
      </c>
      <c r="C270" s="224" t="s">
        <v>1994</v>
      </c>
      <c r="D270" s="225"/>
      <c r="E270" s="225"/>
      <c r="F270" s="225"/>
      <c r="G270" s="225"/>
      <c r="H270" s="225"/>
      <c r="I270" s="225"/>
      <c r="J270" s="225"/>
      <c r="K270" s="226">
        <v>1</v>
      </c>
      <c r="L270" s="215">
        <v>250</v>
      </c>
      <c r="M270" s="215">
        <f t="shared" si="37"/>
        <v>250</v>
      </c>
      <c r="N270" s="215"/>
      <c r="O270" s="215"/>
      <c r="P270" s="226"/>
      <c r="Q270" s="219"/>
      <c r="R270" s="215"/>
      <c r="S270" s="215"/>
      <c r="T270" s="226"/>
      <c r="U270" s="226"/>
      <c r="V270" s="226"/>
      <c r="W270" s="226"/>
      <c r="X270" s="226"/>
      <c r="Y270" s="226"/>
      <c r="Z270" s="215"/>
      <c r="AA270" s="218"/>
      <c r="AB270" s="226" t="s">
        <v>20</v>
      </c>
      <c r="AC270" s="215" t="s">
        <v>782</v>
      </c>
    </row>
    <row r="271" spans="1:29" ht="36" x14ac:dyDescent="0.25">
      <c r="A271" s="215">
        <v>268</v>
      </c>
      <c r="B271" s="226" t="s">
        <v>1995</v>
      </c>
      <c r="C271" s="224" t="s">
        <v>1996</v>
      </c>
      <c r="D271" s="225"/>
      <c r="E271" s="225"/>
      <c r="F271" s="225"/>
      <c r="G271" s="225"/>
      <c r="H271" s="225"/>
      <c r="I271" s="225"/>
      <c r="J271" s="225"/>
      <c r="K271" s="226">
        <v>1</v>
      </c>
      <c r="L271" s="215">
        <v>250</v>
      </c>
      <c r="M271" s="215">
        <f t="shared" si="37"/>
        <v>250</v>
      </c>
      <c r="N271" s="215"/>
      <c r="O271" s="215"/>
      <c r="P271" s="226"/>
      <c r="Q271" s="219"/>
      <c r="R271" s="215"/>
      <c r="S271" s="215"/>
      <c r="T271" s="226"/>
      <c r="U271" s="226"/>
      <c r="V271" s="226"/>
      <c r="W271" s="226"/>
      <c r="X271" s="215" t="s">
        <v>60</v>
      </c>
      <c r="Y271" s="226">
        <v>1</v>
      </c>
      <c r="Z271" s="215">
        <v>200</v>
      </c>
      <c r="AA271" s="218">
        <f t="shared" si="35"/>
        <v>200</v>
      </c>
      <c r="AB271" s="226" t="s">
        <v>20</v>
      </c>
      <c r="AC271" s="215" t="s">
        <v>782</v>
      </c>
    </row>
    <row r="272" spans="1:29" ht="60" x14ac:dyDescent="0.25">
      <c r="A272" s="215">
        <v>269</v>
      </c>
      <c r="B272" s="226" t="s">
        <v>1997</v>
      </c>
      <c r="C272" s="224" t="s">
        <v>1998</v>
      </c>
      <c r="D272" s="225"/>
      <c r="E272" s="225"/>
      <c r="F272" s="225"/>
      <c r="G272" s="225"/>
      <c r="H272" s="225"/>
      <c r="I272" s="225"/>
      <c r="J272" s="225"/>
      <c r="K272" s="226">
        <v>1</v>
      </c>
      <c r="L272" s="215">
        <v>100</v>
      </c>
      <c r="M272" s="215">
        <f t="shared" si="37"/>
        <v>100</v>
      </c>
      <c r="N272" s="215"/>
      <c r="O272" s="215"/>
      <c r="P272" s="226"/>
      <c r="Q272" s="219"/>
      <c r="R272" s="215"/>
      <c r="S272" s="215"/>
      <c r="T272" s="226"/>
      <c r="U272" s="226"/>
      <c r="V272" s="226"/>
      <c r="W272" s="226"/>
      <c r="X272" s="226"/>
      <c r="Y272" s="226"/>
      <c r="Z272" s="215"/>
      <c r="AA272" s="218"/>
      <c r="AB272" s="226" t="s">
        <v>20</v>
      </c>
      <c r="AC272" s="215" t="s">
        <v>782</v>
      </c>
    </row>
    <row r="273" spans="1:29" ht="36" x14ac:dyDescent="0.25">
      <c r="A273" s="215">
        <v>270</v>
      </c>
      <c r="B273" s="226" t="s">
        <v>1999</v>
      </c>
      <c r="C273" s="224" t="s">
        <v>2000</v>
      </c>
      <c r="D273" s="225"/>
      <c r="E273" s="225"/>
      <c r="F273" s="225"/>
      <c r="G273" s="225"/>
      <c r="H273" s="225"/>
      <c r="I273" s="225"/>
      <c r="J273" s="225"/>
      <c r="K273" s="226">
        <v>1</v>
      </c>
      <c r="L273" s="215">
        <v>100</v>
      </c>
      <c r="M273" s="215">
        <f t="shared" si="37"/>
        <v>100</v>
      </c>
      <c r="N273" s="215"/>
      <c r="O273" s="215"/>
      <c r="P273" s="226"/>
      <c r="Q273" s="219"/>
      <c r="R273" s="215"/>
      <c r="S273" s="215"/>
      <c r="T273" s="226"/>
      <c r="U273" s="226"/>
      <c r="V273" s="226"/>
      <c r="W273" s="226"/>
      <c r="X273" s="215" t="s">
        <v>60</v>
      </c>
      <c r="Y273" s="226">
        <v>1</v>
      </c>
      <c r="Z273" s="215">
        <v>62.5</v>
      </c>
      <c r="AA273" s="218">
        <f t="shared" si="35"/>
        <v>62.5</v>
      </c>
      <c r="AB273" s="226" t="s">
        <v>20</v>
      </c>
      <c r="AC273" s="215" t="s">
        <v>782</v>
      </c>
    </row>
    <row r="274" spans="1:29" ht="60" x14ac:dyDescent="0.25">
      <c r="A274" s="215">
        <v>271</v>
      </c>
      <c r="B274" s="226" t="s">
        <v>2001</v>
      </c>
      <c r="C274" s="224" t="s">
        <v>2002</v>
      </c>
      <c r="D274" s="225"/>
      <c r="E274" s="225"/>
      <c r="F274" s="225"/>
      <c r="G274" s="225"/>
      <c r="H274" s="225"/>
      <c r="I274" s="225"/>
      <c r="J274" s="225"/>
      <c r="K274" s="226">
        <v>1</v>
      </c>
      <c r="L274" s="215">
        <v>100</v>
      </c>
      <c r="M274" s="215">
        <f t="shared" si="37"/>
        <v>100</v>
      </c>
      <c r="N274" s="215"/>
      <c r="O274" s="215"/>
      <c r="P274" s="226"/>
      <c r="Q274" s="219"/>
      <c r="R274" s="215"/>
      <c r="S274" s="215"/>
      <c r="T274" s="226"/>
      <c r="U274" s="226"/>
      <c r="V274" s="226"/>
      <c r="W274" s="226"/>
      <c r="X274" s="226"/>
      <c r="Y274" s="226"/>
      <c r="Z274" s="215"/>
      <c r="AA274" s="218"/>
      <c r="AB274" s="226" t="s">
        <v>20</v>
      </c>
      <c r="AC274" s="215" t="s">
        <v>782</v>
      </c>
    </row>
    <row r="275" spans="1:29" ht="60" x14ac:dyDescent="0.25">
      <c r="A275" s="215">
        <v>272</v>
      </c>
      <c r="B275" s="226" t="s">
        <v>2003</v>
      </c>
      <c r="C275" s="224" t="s">
        <v>2004</v>
      </c>
      <c r="D275" s="225"/>
      <c r="E275" s="225"/>
      <c r="F275" s="225"/>
      <c r="G275" s="225"/>
      <c r="H275" s="225"/>
      <c r="I275" s="225"/>
      <c r="J275" s="225"/>
      <c r="K275" s="226">
        <v>1</v>
      </c>
      <c r="L275" s="215">
        <v>160</v>
      </c>
      <c r="M275" s="215">
        <f t="shared" si="37"/>
        <v>160</v>
      </c>
      <c r="N275" s="215"/>
      <c r="O275" s="215"/>
      <c r="P275" s="226"/>
      <c r="Q275" s="219"/>
      <c r="R275" s="215"/>
      <c r="S275" s="215"/>
      <c r="T275" s="226"/>
      <c r="U275" s="226"/>
      <c r="V275" s="226"/>
      <c r="W275" s="226"/>
      <c r="X275" s="226"/>
      <c r="Y275" s="226"/>
      <c r="Z275" s="215"/>
      <c r="AA275" s="218"/>
      <c r="AB275" s="226" t="s">
        <v>20</v>
      </c>
      <c r="AC275" s="215" t="s">
        <v>782</v>
      </c>
    </row>
    <row r="276" spans="1:29" ht="60" x14ac:dyDescent="0.25">
      <c r="A276" s="215">
        <v>273</v>
      </c>
      <c r="B276" s="226" t="s">
        <v>2005</v>
      </c>
      <c r="C276" s="224" t="s">
        <v>2006</v>
      </c>
      <c r="D276" s="225"/>
      <c r="E276" s="225"/>
      <c r="F276" s="225"/>
      <c r="G276" s="225"/>
      <c r="H276" s="225"/>
      <c r="I276" s="225"/>
      <c r="J276" s="225"/>
      <c r="K276" s="226">
        <v>1</v>
      </c>
      <c r="L276" s="215">
        <v>100</v>
      </c>
      <c r="M276" s="215">
        <f t="shared" si="37"/>
        <v>100</v>
      </c>
      <c r="N276" s="215"/>
      <c r="O276" s="215"/>
      <c r="P276" s="226"/>
      <c r="Q276" s="219"/>
      <c r="R276" s="215"/>
      <c r="S276" s="215"/>
      <c r="T276" s="226"/>
      <c r="U276" s="226"/>
      <c r="V276" s="226"/>
      <c r="W276" s="226"/>
      <c r="X276" s="226"/>
      <c r="Y276" s="226"/>
      <c r="Z276" s="215"/>
      <c r="AA276" s="218"/>
      <c r="AB276" s="226" t="s">
        <v>20</v>
      </c>
      <c r="AC276" s="215" t="s">
        <v>782</v>
      </c>
    </row>
    <row r="277" spans="1:29" ht="72" x14ac:dyDescent="0.25">
      <c r="A277" s="215">
        <v>274</v>
      </c>
      <c r="B277" s="226" t="s">
        <v>2007</v>
      </c>
      <c r="C277" s="224" t="s">
        <v>2008</v>
      </c>
      <c r="D277" s="225"/>
      <c r="E277" s="225"/>
      <c r="F277" s="225"/>
      <c r="G277" s="225"/>
      <c r="H277" s="225"/>
      <c r="I277" s="225"/>
      <c r="J277" s="225"/>
      <c r="K277" s="226">
        <v>1</v>
      </c>
      <c r="L277" s="215">
        <v>160</v>
      </c>
      <c r="M277" s="215">
        <f t="shared" si="37"/>
        <v>160</v>
      </c>
      <c r="N277" s="215"/>
      <c r="O277" s="215"/>
      <c r="P277" s="226"/>
      <c r="Q277" s="219"/>
      <c r="R277" s="215"/>
      <c r="S277" s="215"/>
      <c r="T277" s="226"/>
      <c r="U277" s="226"/>
      <c r="V277" s="226"/>
      <c r="W277" s="226"/>
      <c r="X277" s="226"/>
      <c r="Y277" s="226"/>
      <c r="Z277" s="215"/>
      <c r="AA277" s="218"/>
      <c r="AB277" s="226" t="s">
        <v>20</v>
      </c>
      <c r="AC277" s="215" t="s">
        <v>782</v>
      </c>
    </row>
    <row r="278" spans="1:29" ht="72" x14ac:dyDescent="0.25">
      <c r="A278" s="215">
        <v>275</v>
      </c>
      <c r="B278" s="226" t="s">
        <v>2009</v>
      </c>
      <c r="C278" s="224" t="s">
        <v>2010</v>
      </c>
      <c r="D278" s="225"/>
      <c r="E278" s="225"/>
      <c r="F278" s="225"/>
      <c r="G278" s="225"/>
      <c r="H278" s="225"/>
      <c r="I278" s="225"/>
      <c r="J278" s="225"/>
      <c r="K278" s="226">
        <v>1</v>
      </c>
      <c r="L278" s="215">
        <v>125</v>
      </c>
      <c r="M278" s="215">
        <f t="shared" si="37"/>
        <v>125</v>
      </c>
      <c r="N278" s="215"/>
      <c r="O278" s="215"/>
      <c r="P278" s="226"/>
      <c r="Q278" s="219"/>
      <c r="R278" s="215"/>
      <c r="S278" s="215"/>
      <c r="T278" s="226"/>
      <c r="U278" s="226"/>
      <c r="V278" s="226"/>
      <c r="W278" s="226"/>
      <c r="X278" s="215" t="s">
        <v>60</v>
      </c>
      <c r="Y278" s="226">
        <v>1</v>
      </c>
      <c r="Z278" s="215">
        <v>125</v>
      </c>
      <c r="AA278" s="218">
        <f t="shared" si="35"/>
        <v>125</v>
      </c>
      <c r="AB278" s="226" t="s">
        <v>20</v>
      </c>
      <c r="AC278" s="215" t="s">
        <v>782</v>
      </c>
    </row>
    <row r="279" spans="1:29" ht="72" x14ac:dyDescent="0.25">
      <c r="A279" s="215">
        <v>276</v>
      </c>
      <c r="B279" s="226" t="s">
        <v>2011</v>
      </c>
      <c r="C279" s="224" t="s">
        <v>2012</v>
      </c>
      <c r="D279" s="225"/>
      <c r="E279" s="225"/>
      <c r="F279" s="225"/>
      <c r="G279" s="225"/>
      <c r="H279" s="225"/>
      <c r="I279" s="225"/>
      <c r="J279" s="225"/>
      <c r="K279" s="226">
        <v>1</v>
      </c>
      <c r="L279" s="215">
        <v>100</v>
      </c>
      <c r="M279" s="215">
        <f t="shared" si="37"/>
        <v>100</v>
      </c>
      <c r="N279" s="215"/>
      <c r="O279" s="215"/>
      <c r="P279" s="226"/>
      <c r="Q279" s="219"/>
      <c r="R279" s="215"/>
      <c r="S279" s="215"/>
      <c r="T279" s="226"/>
      <c r="U279" s="226"/>
      <c r="V279" s="226"/>
      <c r="W279" s="226"/>
      <c r="X279" s="215" t="s">
        <v>60</v>
      </c>
      <c r="Y279" s="226">
        <v>1</v>
      </c>
      <c r="Z279" s="215">
        <v>125</v>
      </c>
      <c r="AA279" s="218">
        <f t="shared" si="35"/>
        <v>125</v>
      </c>
      <c r="AB279" s="226" t="s">
        <v>20</v>
      </c>
      <c r="AC279" s="215" t="s">
        <v>782</v>
      </c>
    </row>
    <row r="280" spans="1:29" ht="60" x14ac:dyDescent="0.25">
      <c r="A280" s="215">
        <v>277</v>
      </c>
      <c r="B280" s="226" t="s">
        <v>2013</v>
      </c>
      <c r="C280" s="224" t="s">
        <v>2014</v>
      </c>
      <c r="D280" s="225"/>
      <c r="E280" s="225"/>
      <c r="F280" s="225"/>
      <c r="G280" s="225"/>
      <c r="H280" s="225"/>
      <c r="I280" s="225"/>
      <c r="J280" s="225"/>
      <c r="K280" s="226">
        <v>1</v>
      </c>
      <c r="L280" s="215">
        <v>250</v>
      </c>
      <c r="M280" s="215">
        <f t="shared" si="37"/>
        <v>250</v>
      </c>
      <c r="N280" s="215"/>
      <c r="O280" s="215"/>
      <c r="P280" s="226"/>
      <c r="Q280" s="219"/>
      <c r="R280" s="215"/>
      <c r="S280" s="215"/>
      <c r="T280" s="226"/>
      <c r="U280" s="226"/>
      <c r="V280" s="226"/>
      <c r="W280" s="226"/>
      <c r="X280" s="226"/>
      <c r="Y280" s="226"/>
      <c r="Z280" s="215"/>
      <c r="AA280" s="218"/>
      <c r="AB280" s="226" t="s">
        <v>20</v>
      </c>
      <c r="AC280" s="215" t="s">
        <v>782</v>
      </c>
    </row>
    <row r="281" spans="1:29" ht="48" x14ac:dyDescent="0.25">
      <c r="A281" s="215">
        <v>278</v>
      </c>
      <c r="B281" s="226" t="s">
        <v>2015</v>
      </c>
      <c r="C281" s="224" t="s">
        <v>2016</v>
      </c>
      <c r="D281" s="225"/>
      <c r="E281" s="225"/>
      <c r="F281" s="225"/>
      <c r="G281" s="225"/>
      <c r="H281" s="225"/>
      <c r="I281" s="225"/>
      <c r="J281" s="225"/>
      <c r="K281" s="226">
        <v>1</v>
      </c>
      <c r="L281" s="215">
        <v>250</v>
      </c>
      <c r="M281" s="215">
        <f t="shared" si="37"/>
        <v>250</v>
      </c>
      <c r="N281" s="215"/>
      <c r="O281" s="215"/>
      <c r="P281" s="226"/>
      <c r="Q281" s="219"/>
      <c r="R281" s="215"/>
      <c r="S281" s="215"/>
      <c r="T281" s="226"/>
      <c r="U281" s="226"/>
      <c r="V281" s="226">
        <v>1</v>
      </c>
      <c r="W281" s="226"/>
      <c r="X281" s="226" t="s">
        <v>60</v>
      </c>
      <c r="Y281" s="226">
        <v>1</v>
      </c>
      <c r="Z281" s="215">
        <v>82.5</v>
      </c>
      <c r="AA281" s="218">
        <f t="shared" si="35"/>
        <v>82.5</v>
      </c>
      <c r="AB281" s="226" t="s">
        <v>20</v>
      </c>
      <c r="AC281" s="215" t="s">
        <v>782</v>
      </c>
    </row>
    <row r="282" spans="1:29" ht="72" x14ac:dyDescent="0.25">
      <c r="A282" s="215">
        <v>279</v>
      </c>
      <c r="B282" s="226" t="s">
        <v>2017</v>
      </c>
      <c r="C282" s="224" t="s">
        <v>2018</v>
      </c>
      <c r="D282" s="225"/>
      <c r="E282" s="225"/>
      <c r="F282" s="225"/>
      <c r="G282" s="225"/>
      <c r="H282" s="225"/>
      <c r="I282" s="225"/>
      <c r="J282" s="225"/>
      <c r="K282" s="226">
        <v>1</v>
      </c>
      <c r="L282" s="215">
        <v>250</v>
      </c>
      <c r="M282" s="215">
        <f t="shared" si="37"/>
        <v>250</v>
      </c>
      <c r="N282" s="215"/>
      <c r="O282" s="215"/>
      <c r="P282" s="226"/>
      <c r="Q282" s="219"/>
      <c r="R282" s="215"/>
      <c r="S282" s="215"/>
      <c r="T282" s="226"/>
      <c r="U282" s="226"/>
      <c r="V282" s="226">
        <v>1</v>
      </c>
      <c r="W282" s="226"/>
      <c r="X282" s="215" t="s">
        <v>60</v>
      </c>
      <c r="Y282" s="226">
        <v>1</v>
      </c>
      <c r="Z282" s="215">
        <v>250</v>
      </c>
      <c r="AA282" s="218">
        <f t="shared" si="35"/>
        <v>250</v>
      </c>
      <c r="AB282" s="226" t="s">
        <v>20</v>
      </c>
      <c r="AC282" s="215" t="s">
        <v>782</v>
      </c>
    </row>
    <row r="283" spans="1:29" ht="60" x14ac:dyDescent="0.25">
      <c r="A283" s="215">
        <v>280</v>
      </c>
      <c r="B283" s="226" t="s">
        <v>2019</v>
      </c>
      <c r="C283" s="224" t="s">
        <v>2020</v>
      </c>
      <c r="D283" s="225"/>
      <c r="E283" s="225"/>
      <c r="F283" s="225"/>
      <c r="G283" s="225"/>
      <c r="H283" s="225"/>
      <c r="I283" s="225"/>
      <c r="J283" s="225"/>
      <c r="K283" s="226">
        <v>1</v>
      </c>
      <c r="L283" s="215">
        <v>315</v>
      </c>
      <c r="M283" s="215">
        <f t="shared" si="37"/>
        <v>315</v>
      </c>
      <c r="N283" s="215"/>
      <c r="O283" s="215"/>
      <c r="P283" s="226"/>
      <c r="Q283" s="219"/>
      <c r="R283" s="215"/>
      <c r="S283" s="215"/>
      <c r="T283" s="226"/>
      <c r="U283" s="226"/>
      <c r="V283" s="226"/>
      <c r="W283" s="226"/>
      <c r="X283" s="215" t="s">
        <v>60</v>
      </c>
      <c r="Y283" s="226">
        <v>1</v>
      </c>
      <c r="Z283" s="215">
        <v>62.5</v>
      </c>
      <c r="AA283" s="218">
        <f t="shared" si="35"/>
        <v>62.5</v>
      </c>
      <c r="AB283" s="226" t="s">
        <v>20</v>
      </c>
      <c r="AC283" s="215" t="s">
        <v>782</v>
      </c>
    </row>
    <row r="284" spans="1:29" ht="72" x14ac:dyDescent="0.25">
      <c r="A284" s="215">
        <v>281</v>
      </c>
      <c r="B284" s="226" t="s">
        <v>2021</v>
      </c>
      <c r="C284" s="224" t="s">
        <v>2022</v>
      </c>
      <c r="D284" s="225"/>
      <c r="E284" s="225"/>
      <c r="F284" s="225"/>
      <c r="G284" s="225"/>
      <c r="H284" s="225"/>
      <c r="I284" s="225"/>
      <c r="J284" s="225"/>
      <c r="K284" s="226">
        <v>1</v>
      </c>
      <c r="L284" s="215">
        <v>250</v>
      </c>
      <c r="M284" s="215">
        <f t="shared" si="37"/>
        <v>250</v>
      </c>
      <c r="N284" s="215"/>
      <c r="O284" s="215"/>
      <c r="P284" s="226"/>
      <c r="Q284" s="219"/>
      <c r="R284" s="215"/>
      <c r="S284" s="215"/>
      <c r="T284" s="226"/>
      <c r="U284" s="226"/>
      <c r="V284" s="226"/>
      <c r="W284" s="226"/>
      <c r="X284" s="226"/>
      <c r="Y284" s="226"/>
      <c r="Z284" s="215"/>
      <c r="AA284" s="218"/>
      <c r="AB284" s="226" t="s">
        <v>20</v>
      </c>
      <c r="AC284" s="215" t="s">
        <v>782</v>
      </c>
    </row>
    <row r="285" spans="1:29" ht="24" x14ac:dyDescent="0.25">
      <c r="A285" s="215">
        <v>282</v>
      </c>
      <c r="B285" s="226" t="s">
        <v>2023</v>
      </c>
      <c r="C285" s="224" t="s">
        <v>2024</v>
      </c>
      <c r="D285" s="225"/>
      <c r="E285" s="225"/>
      <c r="F285" s="225"/>
      <c r="G285" s="225"/>
      <c r="H285" s="225"/>
      <c r="I285" s="225"/>
      <c r="J285" s="225"/>
      <c r="K285" s="226">
        <v>1</v>
      </c>
      <c r="L285" s="215">
        <v>250</v>
      </c>
      <c r="M285" s="215">
        <f>K285*L285</f>
        <v>250</v>
      </c>
      <c r="N285" s="215"/>
      <c r="O285" s="215"/>
      <c r="P285" s="226"/>
      <c r="Q285" s="219"/>
      <c r="R285" s="215"/>
      <c r="S285" s="215"/>
      <c r="T285" s="226"/>
      <c r="U285" s="226"/>
      <c r="V285" s="226"/>
      <c r="W285" s="226"/>
      <c r="X285" s="215" t="s">
        <v>60</v>
      </c>
      <c r="Y285" s="226">
        <v>1</v>
      </c>
      <c r="Z285" s="215">
        <v>125</v>
      </c>
      <c r="AA285" s="218">
        <f t="shared" si="35"/>
        <v>125</v>
      </c>
      <c r="AB285" s="226" t="s">
        <v>20</v>
      </c>
      <c r="AC285" s="215" t="s">
        <v>782</v>
      </c>
    </row>
    <row r="286" spans="1:29" x14ac:dyDescent="0.25">
      <c r="A286" s="215">
        <v>283</v>
      </c>
      <c r="B286" s="226"/>
      <c r="C286" s="224"/>
      <c r="D286" s="225"/>
      <c r="E286" s="225"/>
      <c r="F286" s="225"/>
      <c r="G286" s="225"/>
      <c r="H286" s="225"/>
      <c r="I286" s="225"/>
      <c r="J286" s="225"/>
      <c r="K286" s="231"/>
      <c r="L286" s="215"/>
      <c r="M286" s="215"/>
      <c r="N286" s="215"/>
      <c r="O286" s="215"/>
      <c r="P286" s="226"/>
      <c r="Q286" s="219"/>
      <c r="R286" s="215"/>
      <c r="S286" s="215"/>
      <c r="T286" s="226"/>
      <c r="U286" s="226"/>
      <c r="V286" s="226">
        <v>1</v>
      </c>
      <c r="W286" s="226"/>
      <c r="X286" s="215" t="s">
        <v>60</v>
      </c>
      <c r="Y286" s="226">
        <v>1</v>
      </c>
      <c r="Z286" s="215">
        <v>62.5</v>
      </c>
      <c r="AA286" s="218">
        <f t="shared" si="35"/>
        <v>62.5</v>
      </c>
      <c r="AB286" s="226" t="s">
        <v>20</v>
      </c>
      <c r="AC286" s="215" t="s">
        <v>782</v>
      </c>
    </row>
    <row r="287" spans="1:29" ht="60" x14ac:dyDescent="0.25">
      <c r="A287" s="215">
        <v>284</v>
      </c>
      <c r="B287" s="226" t="s">
        <v>2025</v>
      </c>
      <c r="C287" s="224" t="s">
        <v>2026</v>
      </c>
      <c r="D287" s="225"/>
      <c r="E287" s="225"/>
      <c r="F287" s="225"/>
      <c r="G287" s="225"/>
      <c r="H287" s="225"/>
      <c r="I287" s="225"/>
      <c r="J287" s="225"/>
      <c r="K287" s="226">
        <v>1</v>
      </c>
      <c r="L287" s="215">
        <v>300</v>
      </c>
      <c r="M287" s="215">
        <v>300</v>
      </c>
      <c r="N287" s="215"/>
      <c r="O287" s="215"/>
      <c r="P287" s="226"/>
      <c r="Q287" s="219"/>
      <c r="R287" s="215"/>
      <c r="S287" s="215"/>
      <c r="T287" s="226"/>
      <c r="U287" s="226"/>
      <c r="V287" s="226"/>
      <c r="W287" s="226"/>
      <c r="X287" s="226"/>
      <c r="Y287" s="226"/>
      <c r="Z287" s="215"/>
      <c r="AA287" s="218"/>
      <c r="AB287" s="226" t="s">
        <v>20</v>
      </c>
      <c r="AC287" s="215" t="s">
        <v>782</v>
      </c>
    </row>
    <row r="288" spans="1:29" ht="36" x14ac:dyDescent="0.25">
      <c r="A288" s="215">
        <v>285</v>
      </c>
      <c r="B288" s="226" t="s">
        <v>2027</v>
      </c>
      <c r="C288" s="224" t="s">
        <v>2028</v>
      </c>
      <c r="D288" s="225"/>
      <c r="E288" s="225"/>
      <c r="F288" s="225"/>
      <c r="G288" s="225"/>
      <c r="H288" s="225"/>
      <c r="I288" s="225"/>
      <c r="J288" s="225"/>
      <c r="K288" s="226">
        <v>1</v>
      </c>
      <c r="L288" s="215">
        <v>250</v>
      </c>
      <c r="M288" s="215">
        <v>250</v>
      </c>
      <c r="N288" s="215"/>
      <c r="O288" s="215"/>
      <c r="P288" s="226"/>
      <c r="Q288" s="219"/>
      <c r="R288" s="215"/>
      <c r="S288" s="215"/>
      <c r="T288" s="226"/>
      <c r="U288" s="226"/>
      <c r="V288" s="226">
        <v>2</v>
      </c>
      <c r="W288" s="226"/>
      <c r="X288" s="215" t="s">
        <v>60</v>
      </c>
      <c r="Y288" s="226">
        <v>1</v>
      </c>
      <c r="Z288" s="215">
        <v>125</v>
      </c>
      <c r="AA288" s="218">
        <f t="shared" si="35"/>
        <v>125</v>
      </c>
      <c r="AB288" s="226" t="s">
        <v>20</v>
      </c>
      <c r="AC288" s="215" t="s">
        <v>782</v>
      </c>
    </row>
    <row r="289" spans="1:29" ht="48" x14ac:dyDescent="0.25">
      <c r="A289" s="215">
        <v>286</v>
      </c>
      <c r="B289" s="226" t="s">
        <v>2029</v>
      </c>
      <c r="C289" s="224" t="s">
        <v>2030</v>
      </c>
      <c r="D289" s="225"/>
      <c r="E289" s="225"/>
      <c r="F289" s="225"/>
      <c r="G289" s="225"/>
      <c r="H289" s="225"/>
      <c r="I289" s="225"/>
      <c r="J289" s="225"/>
      <c r="K289" s="226">
        <v>1</v>
      </c>
      <c r="L289" s="215">
        <v>315</v>
      </c>
      <c r="M289" s="215">
        <v>315</v>
      </c>
      <c r="N289" s="215"/>
      <c r="O289" s="215"/>
      <c r="P289" s="226"/>
      <c r="Q289" s="219"/>
      <c r="R289" s="215"/>
      <c r="S289" s="215"/>
      <c r="T289" s="226"/>
      <c r="U289" s="226"/>
      <c r="V289" s="226"/>
      <c r="W289" s="226"/>
      <c r="X289" s="215" t="s">
        <v>60</v>
      </c>
      <c r="Y289" s="226">
        <v>1</v>
      </c>
      <c r="Z289" s="215">
        <v>35</v>
      </c>
      <c r="AA289" s="218">
        <f t="shared" ref="AA289:AA352" si="38">Y289*Z289</f>
        <v>35</v>
      </c>
      <c r="AB289" s="226" t="s">
        <v>20</v>
      </c>
      <c r="AC289" s="215" t="s">
        <v>782</v>
      </c>
    </row>
    <row r="290" spans="1:29" ht="48" x14ac:dyDescent="0.25">
      <c r="A290" s="215">
        <v>287</v>
      </c>
      <c r="B290" s="226" t="s">
        <v>2031</v>
      </c>
      <c r="C290" s="224" t="s">
        <v>2032</v>
      </c>
      <c r="D290" s="225"/>
      <c r="E290" s="225"/>
      <c r="F290" s="225"/>
      <c r="G290" s="225"/>
      <c r="H290" s="225"/>
      <c r="I290" s="225"/>
      <c r="J290" s="225"/>
      <c r="K290" s="226">
        <v>1</v>
      </c>
      <c r="L290" s="215">
        <v>250</v>
      </c>
      <c r="M290" s="215">
        <f>K290*L290</f>
        <v>250</v>
      </c>
      <c r="N290" s="215"/>
      <c r="O290" s="215"/>
      <c r="P290" s="226"/>
      <c r="Q290" s="219"/>
      <c r="R290" s="215"/>
      <c r="S290" s="215"/>
      <c r="T290" s="226"/>
      <c r="U290" s="226"/>
      <c r="V290" s="226">
        <v>1</v>
      </c>
      <c r="W290" s="226"/>
      <c r="X290" s="215" t="s">
        <v>60</v>
      </c>
      <c r="Y290" s="226">
        <v>1</v>
      </c>
      <c r="Z290" s="215">
        <v>250</v>
      </c>
      <c r="AA290" s="218">
        <f t="shared" si="38"/>
        <v>250</v>
      </c>
      <c r="AB290" s="226" t="s">
        <v>20</v>
      </c>
      <c r="AC290" s="215" t="s">
        <v>782</v>
      </c>
    </row>
    <row r="291" spans="1:29" ht="60" x14ac:dyDescent="0.25">
      <c r="A291" s="215">
        <v>288</v>
      </c>
      <c r="B291" s="226" t="s">
        <v>2033</v>
      </c>
      <c r="C291" s="224" t="s">
        <v>2034</v>
      </c>
      <c r="D291" s="225"/>
      <c r="E291" s="225"/>
      <c r="F291" s="225"/>
      <c r="G291" s="225"/>
      <c r="H291" s="225"/>
      <c r="I291" s="225"/>
      <c r="J291" s="225"/>
      <c r="K291" s="226">
        <v>1</v>
      </c>
      <c r="L291" s="215">
        <v>100</v>
      </c>
      <c r="M291" s="215">
        <f t="shared" ref="M291:M301" si="39">K291*L291</f>
        <v>100</v>
      </c>
      <c r="N291" s="215"/>
      <c r="O291" s="215"/>
      <c r="P291" s="226"/>
      <c r="Q291" s="219"/>
      <c r="R291" s="215"/>
      <c r="S291" s="215"/>
      <c r="T291" s="226"/>
      <c r="U291" s="226"/>
      <c r="V291" s="226"/>
      <c r="W291" s="226"/>
      <c r="X291" s="215" t="s">
        <v>60</v>
      </c>
      <c r="Y291" s="226">
        <v>1</v>
      </c>
      <c r="Z291" s="215">
        <v>62.5</v>
      </c>
      <c r="AA291" s="218">
        <f t="shared" si="38"/>
        <v>62.5</v>
      </c>
      <c r="AB291" s="226" t="s">
        <v>20</v>
      </c>
      <c r="AC291" s="215" t="s">
        <v>782</v>
      </c>
    </row>
    <row r="292" spans="1:29" ht="48" x14ac:dyDescent="0.25">
      <c r="A292" s="215">
        <v>289</v>
      </c>
      <c r="B292" s="226" t="s">
        <v>2035</v>
      </c>
      <c r="C292" s="224" t="s">
        <v>2036</v>
      </c>
      <c r="D292" s="225"/>
      <c r="E292" s="225"/>
      <c r="F292" s="225"/>
      <c r="G292" s="225"/>
      <c r="H292" s="225"/>
      <c r="I292" s="225"/>
      <c r="J292" s="225"/>
      <c r="K292" s="226">
        <v>1</v>
      </c>
      <c r="L292" s="215">
        <v>160</v>
      </c>
      <c r="M292" s="215">
        <f t="shared" si="39"/>
        <v>160</v>
      </c>
      <c r="N292" s="215"/>
      <c r="O292" s="215"/>
      <c r="P292" s="226"/>
      <c r="Q292" s="219"/>
      <c r="R292" s="215"/>
      <c r="S292" s="215"/>
      <c r="T292" s="226"/>
      <c r="U292" s="226"/>
      <c r="V292" s="226"/>
      <c r="W292" s="226"/>
      <c r="X292" s="215" t="s">
        <v>60</v>
      </c>
      <c r="Y292" s="226">
        <v>1</v>
      </c>
      <c r="Z292" s="215">
        <v>82.5</v>
      </c>
      <c r="AA292" s="218">
        <f t="shared" si="38"/>
        <v>82.5</v>
      </c>
      <c r="AB292" s="226" t="s">
        <v>20</v>
      </c>
      <c r="AC292" s="215" t="s">
        <v>782</v>
      </c>
    </row>
    <row r="293" spans="1:29" ht="36" x14ac:dyDescent="0.25">
      <c r="A293" s="215">
        <v>290</v>
      </c>
      <c r="B293" s="226" t="s">
        <v>2037</v>
      </c>
      <c r="C293" s="224" t="s">
        <v>2038</v>
      </c>
      <c r="D293" s="225"/>
      <c r="E293" s="225"/>
      <c r="F293" s="225"/>
      <c r="G293" s="225"/>
      <c r="H293" s="225"/>
      <c r="I293" s="225"/>
      <c r="J293" s="225"/>
      <c r="K293" s="226">
        <v>1</v>
      </c>
      <c r="L293" s="215">
        <v>160</v>
      </c>
      <c r="M293" s="215">
        <f t="shared" si="39"/>
        <v>160</v>
      </c>
      <c r="N293" s="215"/>
      <c r="O293" s="215"/>
      <c r="P293" s="226"/>
      <c r="Q293" s="219"/>
      <c r="R293" s="215"/>
      <c r="S293" s="215"/>
      <c r="T293" s="226"/>
      <c r="U293" s="226"/>
      <c r="V293" s="226">
        <v>1</v>
      </c>
      <c r="W293" s="226"/>
      <c r="X293" s="226" t="s">
        <v>60</v>
      </c>
      <c r="Y293" s="226">
        <v>1</v>
      </c>
      <c r="Z293" s="215">
        <v>125</v>
      </c>
      <c r="AA293" s="218">
        <f t="shared" si="38"/>
        <v>125</v>
      </c>
      <c r="AB293" s="226" t="s">
        <v>20</v>
      </c>
      <c r="AC293" s="215" t="s">
        <v>782</v>
      </c>
    </row>
    <row r="294" spans="1:29" x14ac:dyDescent="0.25">
      <c r="A294" s="215">
        <v>291</v>
      </c>
      <c r="B294" s="226"/>
      <c r="C294" s="224"/>
      <c r="D294" s="225"/>
      <c r="E294" s="225"/>
      <c r="F294" s="225"/>
      <c r="G294" s="225"/>
      <c r="H294" s="225"/>
      <c r="I294" s="225"/>
      <c r="J294" s="225"/>
      <c r="K294" s="226"/>
      <c r="L294" s="215"/>
      <c r="M294" s="215"/>
      <c r="N294" s="215"/>
      <c r="O294" s="215"/>
      <c r="P294" s="226"/>
      <c r="Q294" s="219"/>
      <c r="R294" s="215"/>
      <c r="S294" s="215"/>
      <c r="T294" s="226"/>
      <c r="U294" s="226"/>
      <c r="V294" s="226"/>
      <c r="W294" s="226"/>
      <c r="X294" s="226" t="s">
        <v>226</v>
      </c>
      <c r="Y294" s="226">
        <v>1</v>
      </c>
      <c r="Z294" s="215">
        <v>100</v>
      </c>
      <c r="AA294" s="218">
        <f t="shared" si="38"/>
        <v>100</v>
      </c>
      <c r="AB294" s="226" t="s">
        <v>20</v>
      </c>
      <c r="AC294" s="215" t="s">
        <v>782</v>
      </c>
    </row>
    <row r="295" spans="1:29" ht="84" x14ac:dyDescent="0.25">
      <c r="A295" s="215">
        <v>292</v>
      </c>
      <c r="B295" s="226" t="s">
        <v>2039</v>
      </c>
      <c r="C295" s="224" t="s">
        <v>2040</v>
      </c>
      <c r="D295" s="225"/>
      <c r="E295" s="225"/>
      <c r="F295" s="225"/>
      <c r="G295" s="225"/>
      <c r="H295" s="225"/>
      <c r="I295" s="225"/>
      <c r="J295" s="225"/>
      <c r="K295" s="226">
        <v>1</v>
      </c>
      <c r="L295" s="215">
        <v>100</v>
      </c>
      <c r="M295" s="215">
        <f t="shared" si="39"/>
        <v>100</v>
      </c>
      <c r="N295" s="215"/>
      <c r="O295" s="215"/>
      <c r="P295" s="226"/>
      <c r="Q295" s="219"/>
      <c r="R295" s="215"/>
      <c r="S295" s="215"/>
      <c r="T295" s="226"/>
      <c r="U295" s="226"/>
      <c r="V295" s="226"/>
      <c r="W295" s="226"/>
      <c r="X295" s="215" t="s">
        <v>60</v>
      </c>
      <c r="Y295" s="226">
        <v>1</v>
      </c>
      <c r="Z295" s="215">
        <v>62.5</v>
      </c>
      <c r="AA295" s="218">
        <f t="shared" si="38"/>
        <v>62.5</v>
      </c>
      <c r="AB295" s="226" t="s">
        <v>20</v>
      </c>
      <c r="AC295" s="215" t="s">
        <v>782</v>
      </c>
    </row>
    <row r="296" spans="1:29" ht="48" x14ac:dyDescent="0.25">
      <c r="A296" s="215">
        <v>293</v>
      </c>
      <c r="B296" s="226" t="s">
        <v>2041</v>
      </c>
      <c r="C296" s="224" t="s">
        <v>2042</v>
      </c>
      <c r="D296" s="225"/>
      <c r="E296" s="225"/>
      <c r="F296" s="225"/>
      <c r="G296" s="225"/>
      <c r="H296" s="225"/>
      <c r="I296" s="225"/>
      <c r="J296" s="225"/>
      <c r="K296" s="226">
        <v>1</v>
      </c>
      <c r="L296" s="215">
        <v>100</v>
      </c>
      <c r="M296" s="215">
        <f t="shared" si="39"/>
        <v>100</v>
      </c>
      <c r="N296" s="215"/>
      <c r="O296" s="215"/>
      <c r="P296" s="226"/>
      <c r="Q296" s="219"/>
      <c r="R296" s="215"/>
      <c r="S296" s="215"/>
      <c r="T296" s="226"/>
      <c r="U296" s="226"/>
      <c r="V296" s="226"/>
      <c r="W296" s="226"/>
      <c r="X296" s="226"/>
      <c r="Y296" s="226"/>
      <c r="Z296" s="215"/>
      <c r="AA296" s="218"/>
      <c r="AB296" s="226" t="s">
        <v>20</v>
      </c>
      <c r="AC296" s="215" t="s">
        <v>782</v>
      </c>
    </row>
    <row r="297" spans="1:29" ht="60" x14ac:dyDescent="0.25">
      <c r="A297" s="215">
        <v>294</v>
      </c>
      <c r="B297" s="226" t="s">
        <v>2043</v>
      </c>
      <c r="C297" s="224" t="s">
        <v>2044</v>
      </c>
      <c r="D297" s="225"/>
      <c r="E297" s="225"/>
      <c r="F297" s="225"/>
      <c r="G297" s="225"/>
      <c r="H297" s="225"/>
      <c r="I297" s="225"/>
      <c r="J297" s="225"/>
      <c r="K297" s="226">
        <v>1</v>
      </c>
      <c r="L297" s="215">
        <v>160</v>
      </c>
      <c r="M297" s="215">
        <f t="shared" si="39"/>
        <v>160</v>
      </c>
      <c r="N297" s="215"/>
      <c r="O297" s="215"/>
      <c r="P297" s="226"/>
      <c r="Q297" s="219"/>
      <c r="R297" s="215"/>
      <c r="S297" s="215"/>
      <c r="T297" s="226"/>
      <c r="U297" s="226"/>
      <c r="V297" s="226"/>
      <c r="W297" s="226"/>
      <c r="X297" s="226"/>
      <c r="Y297" s="226"/>
      <c r="Z297" s="215"/>
      <c r="AA297" s="218"/>
      <c r="AB297" s="226" t="s">
        <v>20</v>
      </c>
      <c r="AC297" s="215" t="s">
        <v>782</v>
      </c>
    </row>
    <row r="298" spans="1:29" ht="48" x14ac:dyDescent="0.25">
      <c r="A298" s="215">
        <v>295</v>
      </c>
      <c r="B298" s="226" t="s">
        <v>2045</v>
      </c>
      <c r="C298" s="224" t="s">
        <v>2046</v>
      </c>
      <c r="D298" s="225"/>
      <c r="E298" s="225"/>
      <c r="F298" s="225"/>
      <c r="G298" s="225"/>
      <c r="H298" s="225"/>
      <c r="I298" s="225"/>
      <c r="J298" s="225"/>
      <c r="K298" s="226">
        <v>1</v>
      </c>
      <c r="L298" s="215">
        <v>100</v>
      </c>
      <c r="M298" s="215">
        <f t="shared" si="39"/>
        <v>100</v>
      </c>
      <c r="N298" s="215"/>
      <c r="O298" s="215"/>
      <c r="P298" s="226"/>
      <c r="Q298" s="219"/>
      <c r="R298" s="215"/>
      <c r="S298" s="215"/>
      <c r="T298" s="226"/>
      <c r="U298" s="226"/>
      <c r="V298" s="226"/>
      <c r="W298" s="226"/>
      <c r="X298" s="226"/>
      <c r="Y298" s="226"/>
      <c r="Z298" s="215"/>
      <c r="AA298" s="218"/>
      <c r="AB298" s="226" t="s">
        <v>20</v>
      </c>
      <c r="AC298" s="215" t="s">
        <v>782</v>
      </c>
    </row>
    <row r="299" spans="1:29" ht="48" x14ac:dyDescent="0.25">
      <c r="A299" s="215">
        <v>296</v>
      </c>
      <c r="B299" s="226" t="s">
        <v>2047</v>
      </c>
      <c r="C299" s="224" t="s">
        <v>2048</v>
      </c>
      <c r="D299" s="225"/>
      <c r="E299" s="225"/>
      <c r="F299" s="225"/>
      <c r="G299" s="225"/>
      <c r="H299" s="225"/>
      <c r="I299" s="225"/>
      <c r="J299" s="225"/>
      <c r="K299" s="226">
        <v>1</v>
      </c>
      <c r="L299" s="215">
        <v>100</v>
      </c>
      <c r="M299" s="215">
        <f t="shared" si="39"/>
        <v>100</v>
      </c>
      <c r="N299" s="215"/>
      <c r="O299" s="215"/>
      <c r="P299" s="226"/>
      <c r="Q299" s="219"/>
      <c r="R299" s="215"/>
      <c r="S299" s="215"/>
      <c r="T299" s="226"/>
      <c r="U299" s="226"/>
      <c r="V299" s="226"/>
      <c r="W299" s="226"/>
      <c r="X299" s="226"/>
      <c r="Y299" s="226"/>
      <c r="Z299" s="215"/>
      <c r="AA299" s="218"/>
      <c r="AB299" s="226" t="s">
        <v>20</v>
      </c>
      <c r="AC299" s="215" t="s">
        <v>782</v>
      </c>
    </row>
    <row r="300" spans="1:29" ht="72" x14ac:dyDescent="0.25">
      <c r="A300" s="215">
        <v>297</v>
      </c>
      <c r="B300" s="226" t="s">
        <v>2049</v>
      </c>
      <c r="C300" s="224" t="s">
        <v>2050</v>
      </c>
      <c r="D300" s="225"/>
      <c r="E300" s="225"/>
      <c r="F300" s="225"/>
      <c r="G300" s="225"/>
      <c r="H300" s="225"/>
      <c r="I300" s="225"/>
      <c r="J300" s="225"/>
      <c r="K300" s="226">
        <v>1</v>
      </c>
      <c r="L300" s="215">
        <v>160</v>
      </c>
      <c r="M300" s="215">
        <f t="shared" si="39"/>
        <v>160</v>
      </c>
      <c r="N300" s="215"/>
      <c r="O300" s="215"/>
      <c r="P300" s="226"/>
      <c r="Q300" s="219"/>
      <c r="R300" s="215"/>
      <c r="S300" s="215"/>
      <c r="T300" s="226"/>
      <c r="U300" s="226"/>
      <c r="V300" s="226">
        <v>1</v>
      </c>
      <c r="W300" s="226"/>
      <c r="X300" s="215" t="s">
        <v>60</v>
      </c>
      <c r="Y300" s="215">
        <v>1</v>
      </c>
      <c r="Z300" s="215">
        <v>125</v>
      </c>
      <c r="AA300" s="218">
        <f t="shared" si="38"/>
        <v>125</v>
      </c>
      <c r="AB300" s="226" t="s">
        <v>20</v>
      </c>
      <c r="AC300" s="215" t="s">
        <v>782</v>
      </c>
    </row>
    <row r="301" spans="1:29" ht="48" x14ac:dyDescent="0.25">
      <c r="A301" s="215">
        <v>298</v>
      </c>
      <c r="B301" s="226" t="s">
        <v>2051</v>
      </c>
      <c r="C301" s="224" t="s">
        <v>2052</v>
      </c>
      <c r="D301" s="225"/>
      <c r="E301" s="225"/>
      <c r="F301" s="225"/>
      <c r="G301" s="225"/>
      <c r="H301" s="225"/>
      <c r="I301" s="225"/>
      <c r="J301" s="225"/>
      <c r="K301" s="226">
        <v>1</v>
      </c>
      <c r="L301" s="215">
        <v>100</v>
      </c>
      <c r="M301" s="215">
        <f t="shared" si="39"/>
        <v>100</v>
      </c>
      <c r="N301" s="215"/>
      <c r="O301" s="215"/>
      <c r="P301" s="226"/>
      <c r="Q301" s="219"/>
      <c r="R301" s="215"/>
      <c r="S301" s="215"/>
      <c r="T301" s="226"/>
      <c r="U301" s="226"/>
      <c r="V301" s="226"/>
      <c r="W301" s="226"/>
      <c r="X301" s="215" t="s">
        <v>60</v>
      </c>
      <c r="Y301" s="215">
        <v>1</v>
      </c>
      <c r="Z301" s="215">
        <v>62.5</v>
      </c>
      <c r="AA301" s="218">
        <f t="shared" si="38"/>
        <v>62.5</v>
      </c>
      <c r="AB301" s="226" t="s">
        <v>20</v>
      </c>
      <c r="AC301" s="215" t="s">
        <v>782</v>
      </c>
    </row>
    <row r="302" spans="1:29" ht="24" x14ac:dyDescent="0.25">
      <c r="A302" s="215">
        <v>299</v>
      </c>
      <c r="B302" s="226" t="s">
        <v>2053</v>
      </c>
      <c r="C302" s="216" t="s">
        <v>2054</v>
      </c>
      <c r="D302" s="215"/>
      <c r="E302" s="215"/>
      <c r="F302" s="215"/>
      <c r="G302" s="215"/>
      <c r="H302" s="215"/>
      <c r="I302" s="215"/>
      <c r="J302" s="215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>
        <v>1</v>
      </c>
      <c r="W302" s="226"/>
      <c r="X302" s="215" t="s">
        <v>60</v>
      </c>
      <c r="Y302" s="215">
        <v>1</v>
      </c>
      <c r="Z302" s="215">
        <v>35</v>
      </c>
      <c r="AA302" s="218">
        <f t="shared" si="38"/>
        <v>35</v>
      </c>
      <c r="AB302" s="226" t="s">
        <v>20</v>
      </c>
      <c r="AC302" s="215" t="s">
        <v>782</v>
      </c>
    </row>
    <row r="303" spans="1:29" ht="36" x14ac:dyDescent="0.25">
      <c r="A303" s="215">
        <v>300</v>
      </c>
      <c r="B303" s="226" t="s">
        <v>2055</v>
      </c>
      <c r="C303" s="216" t="s">
        <v>2056</v>
      </c>
      <c r="D303" s="215"/>
      <c r="E303" s="215"/>
      <c r="F303" s="215"/>
      <c r="G303" s="215"/>
      <c r="H303" s="215"/>
      <c r="I303" s="215"/>
      <c r="J303" s="215"/>
      <c r="K303" s="226"/>
      <c r="L303" s="226"/>
      <c r="M303" s="226"/>
      <c r="N303" s="226"/>
      <c r="O303" s="226"/>
      <c r="P303" s="226"/>
      <c r="Q303" s="227"/>
      <c r="R303" s="226"/>
      <c r="S303" s="226"/>
      <c r="T303" s="226"/>
      <c r="U303" s="226"/>
      <c r="V303" s="215">
        <v>1</v>
      </c>
      <c r="W303" s="226"/>
      <c r="X303" s="226" t="s">
        <v>60</v>
      </c>
      <c r="Y303" s="215">
        <v>1</v>
      </c>
      <c r="Z303" s="215">
        <v>30</v>
      </c>
      <c r="AA303" s="218">
        <f t="shared" si="38"/>
        <v>30</v>
      </c>
      <c r="AB303" s="226" t="s">
        <v>20</v>
      </c>
      <c r="AC303" s="215" t="s">
        <v>782</v>
      </c>
    </row>
    <row r="304" spans="1:29" ht="36" x14ac:dyDescent="0.25">
      <c r="A304" s="215">
        <v>301</v>
      </c>
      <c r="B304" s="226" t="s">
        <v>2057</v>
      </c>
      <c r="C304" s="216" t="s">
        <v>2058</v>
      </c>
      <c r="D304" s="215"/>
      <c r="E304" s="215"/>
      <c r="F304" s="215"/>
      <c r="G304" s="215"/>
      <c r="H304" s="215"/>
      <c r="I304" s="215"/>
      <c r="J304" s="215"/>
      <c r="K304" s="226"/>
      <c r="L304" s="226"/>
      <c r="M304" s="226"/>
      <c r="N304" s="226"/>
      <c r="O304" s="226"/>
      <c r="P304" s="226"/>
      <c r="Q304" s="215"/>
      <c r="R304" s="226"/>
      <c r="S304" s="226"/>
      <c r="T304" s="226"/>
      <c r="U304" s="226"/>
      <c r="V304" s="215">
        <v>1</v>
      </c>
      <c r="W304" s="226"/>
      <c r="X304" s="226" t="s">
        <v>60</v>
      </c>
      <c r="Y304" s="215">
        <v>1</v>
      </c>
      <c r="Z304" s="215">
        <v>30</v>
      </c>
      <c r="AA304" s="218">
        <f t="shared" si="38"/>
        <v>30</v>
      </c>
      <c r="AB304" s="226" t="s">
        <v>20</v>
      </c>
      <c r="AC304" s="215" t="s">
        <v>782</v>
      </c>
    </row>
    <row r="305" spans="1:29" ht="24" x14ac:dyDescent="0.25">
      <c r="A305" s="215">
        <v>302</v>
      </c>
      <c r="B305" s="226" t="s">
        <v>2059</v>
      </c>
      <c r="C305" s="216" t="s">
        <v>2060</v>
      </c>
      <c r="D305" s="215"/>
      <c r="E305" s="215"/>
      <c r="F305" s="215"/>
      <c r="G305" s="215"/>
      <c r="H305" s="215"/>
      <c r="I305" s="215"/>
      <c r="J305" s="215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15" t="s">
        <v>60</v>
      </c>
      <c r="Y305" s="215">
        <v>1</v>
      </c>
      <c r="Z305" s="215">
        <v>75</v>
      </c>
      <c r="AA305" s="218">
        <f t="shared" si="38"/>
        <v>75</v>
      </c>
      <c r="AB305" s="226" t="s">
        <v>20</v>
      </c>
      <c r="AC305" s="215" t="s">
        <v>782</v>
      </c>
    </row>
    <row r="306" spans="1:29" ht="24" x14ac:dyDescent="0.25">
      <c r="A306" s="215">
        <v>303</v>
      </c>
      <c r="B306" s="226" t="s">
        <v>2061</v>
      </c>
      <c r="C306" s="216" t="s">
        <v>2062</v>
      </c>
      <c r="D306" s="215"/>
      <c r="E306" s="215"/>
      <c r="F306" s="215"/>
      <c r="G306" s="215"/>
      <c r="H306" s="215"/>
      <c r="I306" s="215"/>
      <c r="J306" s="215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15">
        <v>1</v>
      </c>
      <c r="W306" s="226"/>
      <c r="X306" s="215" t="s">
        <v>60</v>
      </c>
      <c r="Y306" s="215">
        <v>1</v>
      </c>
      <c r="Z306" s="215">
        <v>62.5</v>
      </c>
      <c r="AA306" s="218">
        <f t="shared" si="38"/>
        <v>62.5</v>
      </c>
      <c r="AB306" s="226" t="s">
        <v>20</v>
      </c>
      <c r="AC306" s="215" t="s">
        <v>782</v>
      </c>
    </row>
    <row r="307" spans="1:29" ht="36" x14ac:dyDescent="0.25">
      <c r="A307" s="215">
        <v>304</v>
      </c>
      <c r="B307" s="226" t="s">
        <v>2063</v>
      </c>
      <c r="C307" s="216" t="s">
        <v>2064</v>
      </c>
      <c r="D307" s="215"/>
      <c r="E307" s="215"/>
      <c r="F307" s="215"/>
      <c r="G307" s="215"/>
      <c r="H307" s="215"/>
      <c r="I307" s="215"/>
      <c r="J307" s="215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15">
        <v>1</v>
      </c>
      <c r="W307" s="226"/>
      <c r="X307" s="215" t="s">
        <v>60</v>
      </c>
      <c r="Y307" s="215">
        <v>1</v>
      </c>
      <c r="Z307" s="215">
        <v>82.5</v>
      </c>
      <c r="AA307" s="218">
        <f t="shared" si="38"/>
        <v>82.5</v>
      </c>
      <c r="AB307" s="226" t="s">
        <v>20</v>
      </c>
      <c r="AC307" s="215" t="s">
        <v>782</v>
      </c>
    </row>
    <row r="308" spans="1:29" ht="24" x14ac:dyDescent="0.25">
      <c r="A308" s="215">
        <v>305</v>
      </c>
      <c r="B308" s="226" t="s">
        <v>2065</v>
      </c>
      <c r="C308" s="216" t="s">
        <v>2066</v>
      </c>
      <c r="D308" s="215"/>
      <c r="E308" s="215"/>
      <c r="F308" s="215"/>
      <c r="G308" s="215"/>
      <c r="H308" s="215"/>
      <c r="I308" s="215"/>
      <c r="J308" s="215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15"/>
      <c r="W308" s="226"/>
      <c r="X308" s="215" t="s">
        <v>60</v>
      </c>
      <c r="Y308" s="215">
        <v>1</v>
      </c>
      <c r="Z308" s="215">
        <v>63</v>
      </c>
      <c r="AA308" s="218">
        <f t="shared" si="38"/>
        <v>63</v>
      </c>
      <c r="AB308" s="226" t="s">
        <v>20</v>
      </c>
      <c r="AC308" s="215" t="s">
        <v>782</v>
      </c>
    </row>
    <row r="309" spans="1:29" ht="36" x14ac:dyDescent="0.25">
      <c r="A309" s="215">
        <v>306</v>
      </c>
      <c r="B309" s="226" t="s">
        <v>2067</v>
      </c>
      <c r="C309" s="216" t="s">
        <v>2068</v>
      </c>
      <c r="D309" s="215"/>
      <c r="E309" s="215"/>
      <c r="F309" s="215"/>
      <c r="G309" s="215"/>
      <c r="H309" s="215"/>
      <c r="I309" s="215"/>
      <c r="J309" s="215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15" t="s">
        <v>60</v>
      </c>
      <c r="Y309" s="215">
        <v>1</v>
      </c>
      <c r="Z309" s="215">
        <v>100</v>
      </c>
      <c r="AA309" s="218">
        <f t="shared" si="38"/>
        <v>100</v>
      </c>
      <c r="AB309" s="226" t="s">
        <v>20</v>
      </c>
      <c r="AC309" s="215" t="s">
        <v>782</v>
      </c>
    </row>
    <row r="310" spans="1:29" ht="36" x14ac:dyDescent="0.25">
      <c r="A310" s="215">
        <v>307</v>
      </c>
      <c r="B310" s="226" t="s">
        <v>2069</v>
      </c>
      <c r="C310" s="216" t="s">
        <v>2070</v>
      </c>
      <c r="D310" s="215"/>
      <c r="E310" s="215"/>
      <c r="F310" s="215"/>
      <c r="G310" s="215"/>
      <c r="H310" s="215"/>
      <c r="I310" s="215"/>
      <c r="J310" s="215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15" t="s">
        <v>60</v>
      </c>
      <c r="Y310" s="215">
        <v>1</v>
      </c>
      <c r="Z310" s="215">
        <v>62.5</v>
      </c>
      <c r="AA310" s="218">
        <f t="shared" si="38"/>
        <v>62.5</v>
      </c>
      <c r="AB310" s="226" t="s">
        <v>20</v>
      </c>
      <c r="AC310" s="215" t="s">
        <v>782</v>
      </c>
    </row>
    <row r="311" spans="1:29" ht="24" x14ac:dyDescent="0.25">
      <c r="A311" s="215">
        <v>308</v>
      </c>
      <c r="B311" s="226" t="s">
        <v>2071</v>
      </c>
      <c r="C311" s="216" t="s">
        <v>2072</v>
      </c>
      <c r="D311" s="215"/>
      <c r="E311" s="215"/>
      <c r="F311" s="215"/>
      <c r="G311" s="215"/>
      <c r="H311" s="215"/>
      <c r="I311" s="215"/>
      <c r="J311" s="215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>
        <v>1</v>
      </c>
      <c r="U311" s="226"/>
      <c r="V311" s="215">
        <v>1</v>
      </c>
      <c r="W311" s="226"/>
      <c r="X311" s="215" t="s">
        <v>60</v>
      </c>
      <c r="Y311" s="215">
        <v>1</v>
      </c>
      <c r="Z311" s="215">
        <v>35</v>
      </c>
      <c r="AA311" s="218">
        <f t="shared" si="38"/>
        <v>35</v>
      </c>
      <c r="AB311" s="226" t="s">
        <v>20</v>
      </c>
      <c r="AC311" s="215" t="s">
        <v>782</v>
      </c>
    </row>
    <row r="312" spans="1:29" ht="24" x14ac:dyDescent="0.25">
      <c r="A312" s="215">
        <v>309</v>
      </c>
      <c r="B312" s="226" t="s">
        <v>2073</v>
      </c>
      <c r="C312" s="216" t="s">
        <v>2074</v>
      </c>
      <c r="D312" s="215"/>
      <c r="E312" s="215"/>
      <c r="F312" s="215"/>
      <c r="G312" s="215"/>
      <c r="H312" s="215"/>
      <c r="I312" s="215"/>
      <c r="J312" s="215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15" t="s">
        <v>60</v>
      </c>
      <c r="Y312" s="215">
        <v>1</v>
      </c>
      <c r="Z312" s="215">
        <v>55</v>
      </c>
      <c r="AA312" s="218">
        <f t="shared" si="38"/>
        <v>55</v>
      </c>
      <c r="AB312" s="226" t="s">
        <v>20</v>
      </c>
      <c r="AC312" s="215" t="s">
        <v>782</v>
      </c>
    </row>
    <row r="313" spans="1:29" ht="48" x14ac:dyDescent="0.25">
      <c r="A313" s="215">
        <v>310</v>
      </c>
      <c r="B313" s="226" t="s">
        <v>2075</v>
      </c>
      <c r="C313" s="216" t="s">
        <v>2076</v>
      </c>
      <c r="D313" s="215"/>
      <c r="E313" s="215"/>
      <c r="F313" s="215"/>
      <c r="G313" s="215"/>
      <c r="H313" s="215"/>
      <c r="I313" s="215"/>
      <c r="J313" s="215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15" t="s">
        <v>60</v>
      </c>
      <c r="Y313" s="215">
        <v>1</v>
      </c>
      <c r="Z313" s="215">
        <v>82.5</v>
      </c>
      <c r="AA313" s="218">
        <f t="shared" si="38"/>
        <v>82.5</v>
      </c>
      <c r="AB313" s="226" t="s">
        <v>20</v>
      </c>
      <c r="AC313" s="215" t="s">
        <v>782</v>
      </c>
    </row>
    <row r="314" spans="1:29" ht="48" x14ac:dyDescent="0.25">
      <c r="A314" s="215">
        <v>311</v>
      </c>
      <c r="B314" s="226" t="s">
        <v>2077</v>
      </c>
      <c r="C314" s="216" t="s">
        <v>2078</v>
      </c>
      <c r="D314" s="215"/>
      <c r="E314" s="215"/>
      <c r="F314" s="215"/>
      <c r="G314" s="215"/>
      <c r="H314" s="215"/>
      <c r="I314" s="215"/>
      <c r="J314" s="215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>
        <v>1</v>
      </c>
      <c r="W314" s="226"/>
      <c r="X314" s="215" t="s">
        <v>60</v>
      </c>
      <c r="Y314" s="215">
        <v>1</v>
      </c>
      <c r="Z314" s="215">
        <v>40</v>
      </c>
      <c r="AA314" s="218">
        <f t="shared" si="38"/>
        <v>40</v>
      </c>
      <c r="AB314" s="226" t="s">
        <v>20</v>
      </c>
      <c r="AC314" s="215" t="s">
        <v>782</v>
      </c>
    </row>
    <row r="315" spans="1:29" ht="36" x14ac:dyDescent="0.25">
      <c r="A315" s="215">
        <v>312</v>
      </c>
      <c r="B315" s="226" t="s">
        <v>2079</v>
      </c>
      <c r="C315" s="216" t="s">
        <v>2080</v>
      </c>
      <c r="D315" s="215"/>
      <c r="E315" s="215"/>
      <c r="F315" s="215"/>
      <c r="G315" s="215"/>
      <c r="H315" s="215"/>
      <c r="I315" s="215"/>
      <c r="J315" s="215"/>
      <c r="K315" s="226"/>
      <c r="L315" s="226"/>
      <c r="M315" s="226"/>
      <c r="N315" s="226"/>
      <c r="O315" s="226"/>
      <c r="P315" s="226"/>
      <c r="Q315" s="226"/>
      <c r="R315" s="226"/>
      <c r="S315" s="226"/>
      <c r="T315" s="215"/>
      <c r="U315" s="215"/>
      <c r="V315" s="215">
        <v>1</v>
      </c>
      <c r="W315" s="215"/>
      <c r="X315" s="215" t="s">
        <v>60</v>
      </c>
      <c r="Y315" s="219">
        <v>1</v>
      </c>
      <c r="Z315" s="215">
        <v>15</v>
      </c>
      <c r="AA315" s="218">
        <f t="shared" si="38"/>
        <v>15</v>
      </c>
      <c r="AB315" s="226" t="s">
        <v>20</v>
      </c>
      <c r="AC315" s="215" t="s">
        <v>782</v>
      </c>
    </row>
    <row r="316" spans="1:29" ht="48" x14ac:dyDescent="0.25">
      <c r="A316" s="215">
        <v>313</v>
      </c>
      <c r="B316" s="226" t="s">
        <v>2081</v>
      </c>
      <c r="C316" s="216" t="s">
        <v>2082</v>
      </c>
      <c r="D316" s="215"/>
      <c r="E316" s="215"/>
      <c r="F316" s="215"/>
      <c r="G316" s="215"/>
      <c r="H316" s="215"/>
      <c r="I316" s="215"/>
      <c r="J316" s="215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15">
        <v>1</v>
      </c>
      <c r="W316" s="226"/>
      <c r="X316" s="215" t="s">
        <v>60</v>
      </c>
      <c r="Y316" s="215">
        <v>1</v>
      </c>
      <c r="Z316" s="215">
        <v>50</v>
      </c>
      <c r="AA316" s="218">
        <f t="shared" si="38"/>
        <v>50</v>
      </c>
      <c r="AB316" s="226" t="s">
        <v>20</v>
      </c>
      <c r="AC316" s="215" t="s">
        <v>782</v>
      </c>
    </row>
    <row r="317" spans="1:29" ht="24" x14ac:dyDescent="0.25">
      <c r="A317" s="215">
        <v>314</v>
      </c>
      <c r="B317" s="226" t="s">
        <v>2083</v>
      </c>
      <c r="C317" s="216" t="s">
        <v>2084</v>
      </c>
      <c r="D317" s="215"/>
      <c r="E317" s="215"/>
      <c r="F317" s="215"/>
      <c r="G317" s="215"/>
      <c r="H317" s="215"/>
      <c r="I317" s="215"/>
      <c r="J317" s="215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>
        <v>1</v>
      </c>
      <c r="W317" s="226"/>
      <c r="X317" s="215" t="s">
        <v>60</v>
      </c>
      <c r="Y317" s="215">
        <v>1</v>
      </c>
      <c r="Z317" s="215">
        <v>82.5</v>
      </c>
      <c r="AA317" s="218">
        <f t="shared" si="38"/>
        <v>82.5</v>
      </c>
      <c r="AB317" s="226" t="s">
        <v>20</v>
      </c>
      <c r="AC317" s="215" t="s">
        <v>782</v>
      </c>
    </row>
    <row r="318" spans="1:29" ht="24" x14ac:dyDescent="0.25">
      <c r="A318" s="215">
        <v>315</v>
      </c>
      <c r="B318" s="226" t="s">
        <v>2085</v>
      </c>
      <c r="C318" s="216" t="s">
        <v>2086</v>
      </c>
      <c r="D318" s="215"/>
      <c r="E318" s="215"/>
      <c r="F318" s="215"/>
      <c r="G318" s="215"/>
      <c r="H318" s="215"/>
      <c r="I318" s="215"/>
      <c r="J318" s="215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15" t="s">
        <v>60</v>
      </c>
      <c r="Y318" s="215">
        <v>1</v>
      </c>
      <c r="Z318" s="215">
        <v>63</v>
      </c>
      <c r="AA318" s="218">
        <f t="shared" si="38"/>
        <v>63</v>
      </c>
      <c r="AB318" s="226" t="s">
        <v>20</v>
      </c>
      <c r="AC318" s="215" t="s">
        <v>782</v>
      </c>
    </row>
    <row r="319" spans="1:29" ht="60" x14ac:dyDescent="0.25">
      <c r="A319" s="215">
        <v>316</v>
      </c>
      <c r="B319" s="226" t="s">
        <v>2087</v>
      </c>
      <c r="C319" s="216" t="s">
        <v>2088</v>
      </c>
      <c r="D319" s="215"/>
      <c r="E319" s="215"/>
      <c r="F319" s="215"/>
      <c r="G319" s="215"/>
      <c r="H319" s="215"/>
      <c r="I319" s="215"/>
      <c r="J319" s="215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>
        <v>4</v>
      </c>
      <c r="W319" s="226"/>
      <c r="X319" s="215" t="s">
        <v>60</v>
      </c>
      <c r="Y319" s="215">
        <v>1</v>
      </c>
      <c r="Z319" s="215">
        <v>125</v>
      </c>
      <c r="AA319" s="218">
        <f t="shared" si="38"/>
        <v>125</v>
      </c>
      <c r="AB319" s="226" t="s">
        <v>20</v>
      </c>
      <c r="AC319" s="215" t="s">
        <v>782</v>
      </c>
    </row>
    <row r="320" spans="1:29" ht="48" x14ac:dyDescent="0.25">
      <c r="A320" s="215">
        <v>317</v>
      </c>
      <c r="B320" s="226" t="s">
        <v>2089</v>
      </c>
      <c r="C320" s="216" t="s">
        <v>2090</v>
      </c>
      <c r="D320" s="215"/>
      <c r="E320" s="215"/>
      <c r="F320" s="215"/>
      <c r="G320" s="215"/>
      <c r="H320" s="215"/>
      <c r="I320" s="215"/>
      <c r="J320" s="215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15" t="s">
        <v>60</v>
      </c>
      <c r="Y320" s="215">
        <v>1</v>
      </c>
      <c r="Z320" s="215">
        <v>62.5</v>
      </c>
      <c r="AA320" s="218">
        <f t="shared" si="38"/>
        <v>62.5</v>
      </c>
      <c r="AB320" s="226" t="s">
        <v>20</v>
      </c>
      <c r="AC320" s="215" t="s">
        <v>782</v>
      </c>
    </row>
    <row r="321" spans="1:29" ht="36" x14ac:dyDescent="0.25">
      <c r="A321" s="215">
        <v>318</v>
      </c>
      <c r="B321" s="226" t="s">
        <v>2091</v>
      </c>
      <c r="C321" s="216" t="s">
        <v>2092</v>
      </c>
      <c r="D321" s="215"/>
      <c r="E321" s="215"/>
      <c r="F321" s="215"/>
      <c r="G321" s="215"/>
      <c r="H321" s="215"/>
      <c r="I321" s="215"/>
      <c r="J321" s="215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>
        <v>2</v>
      </c>
      <c r="W321" s="226"/>
      <c r="X321" s="215" t="s">
        <v>60</v>
      </c>
      <c r="Y321" s="215">
        <v>1</v>
      </c>
      <c r="Z321" s="215">
        <v>82.5</v>
      </c>
      <c r="AA321" s="218">
        <f t="shared" si="38"/>
        <v>82.5</v>
      </c>
      <c r="AB321" s="226" t="s">
        <v>20</v>
      </c>
      <c r="AC321" s="215" t="s">
        <v>782</v>
      </c>
    </row>
    <row r="322" spans="1:29" ht="48" x14ac:dyDescent="0.25">
      <c r="A322" s="215">
        <v>319</v>
      </c>
      <c r="B322" s="226" t="s">
        <v>2093</v>
      </c>
      <c r="C322" s="216" t="s">
        <v>2094</v>
      </c>
      <c r="D322" s="215"/>
      <c r="E322" s="215"/>
      <c r="F322" s="215"/>
      <c r="G322" s="215"/>
      <c r="H322" s="215"/>
      <c r="I322" s="215"/>
      <c r="J322" s="215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15" t="s">
        <v>60</v>
      </c>
      <c r="Y322" s="215">
        <v>1</v>
      </c>
      <c r="Z322" s="215">
        <v>82.5</v>
      </c>
      <c r="AA322" s="218">
        <f t="shared" si="38"/>
        <v>82.5</v>
      </c>
      <c r="AB322" s="226" t="s">
        <v>20</v>
      </c>
      <c r="AC322" s="215" t="s">
        <v>782</v>
      </c>
    </row>
    <row r="323" spans="1:29" ht="48" x14ac:dyDescent="0.25">
      <c r="A323" s="215">
        <v>320</v>
      </c>
      <c r="B323" s="226" t="s">
        <v>2095</v>
      </c>
      <c r="C323" s="216" t="s">
        <v>2096</v>
      </c>
      <c r="D323" s="215"/>
      <c r="E323" s="215"/>
      <c r="F323" s="215"/>
      <c r="G323" s="215"/>
      <c r="H323" s="215"/>
      <c r="I323" s="215"/>
      <c r="J323" s="215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15" t="s">
        <v>60</v>
      </c>
      <c r="Y323" s="215">
        <v>1</v>
      </c>
      <c r="Z323" s="215">
        <v>62.5</v>
      </c>
      <c r="AA323" s="218">
        <f t="shared" si="38"/>
        <v>62.5</v>
      </c>
      <c r="AB323" s="226" t="s">
        <v>20</v>
      </c>
      <c r="AC323" s="215" t="s">
        <v>782</v>
      </c>
    </row>
    <row r="324" spans="1:29" ht="24" x14ac:dyDescent="0.25">
      <c r="A324" s="215">
        <v>321</v>
      </c>
      <c r="B324" s="226" t="s">
        <v>2097</v>
      </c>
      <c r="C324" s="216" t="s">
        <v>2098</v>
      </c>
      <c r="D324" s="215"/>
      <c r="E324" s="215"/>
      <c r="F324" s="215"/>
      <c r="G324" s="215"/>
      <c r="H324" s="215"/>
      <c r="I324" s="215"/>
      <c r="J324" s="215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>
        <v>1</v>
      </c>
      <c r="W324" s="226"/>
      <c r="X324" s="215" t="s">
        <v>60</v>
      </c>
      <c r="Y324" s="215">
        <v>1</v>
      </c>
      <c r="Z324" s="215">
        <v>62.5</v>
      </c>
      <c r="AA324" s="218">
        <f t="shared" si="38"/>
        <v>62.5</v>
      </c>
      <c r="AB324" s="226" t="s">
        <v>20</v>
      </c>
      <c r="AC324" s="215" t="s">
        <v>782</v>
      </c>
    </row>
    <row r="325" spans="1:29" ht="36" x14ac:dyDescent="0.25">
      <c r="A325" s="215">
        <v>322</v>
      </c>
      <c r="B325" s="226" t="s">
        <v>2099</v>
      </c>
      <c r="C325" s="216" t="s">
        <v>2100</v>
      </c>
      <c r="D325" s="215"/>
      <c r="E325" s="215"/>
      <c r="F325" s="215"/>
      <c r="G325" s="215"/>
      <c r="H325" s="215"/>
      <c r="I325" s="215"/>
      <c r="J325" s="215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>
        <v>1</v>
      </c>
      <c r="W325" s="226"/>
      <c r="X325" s="215" t="s">
        <v>60</v>
      </c>
      <c r="Y325" s="215">
        <v>1</v>
      </c>
      <c r="Z325" s="215">
        <v>45</v>
      </c>
      <c r="AA325" s="218">
        <f t="shared" si="38"/>
        <v>45</v>
      </c>
      <c r="AB325" s="226" t="s">
        <v>20</v>
      </c>
      <c r="AC325" s="215" t="s">
        <v>782</v>
      </c>
    </row>
    <row r="326" spans="1:29" ht="36" x14ac:dyDescent="0.25">
      <c r="A326" s="215">
        <v>323</v>
      </c>
      <c r="B326" s="226" t="s">
        <v>2101</v>
      </c>
      <c r="C326" s="216" t="s">
        <v>2102</v>
      </c>
      <c r="D326" s="215"/>
      <c r="E326" s="215"/>
      <c r="F326" s="215"/>
      <c r="G326" s="215"/>
      <c r="H326" s="215"/>
      <c r="I326" s="215"/>
      <c r="J326" s="215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15" t="s">
        <v>60</v>
      </c>
      <c r="Y326" s="215">
        <v>1</v>
      </c>
      <c r="Z326" s="215">
        <v>50</v>
      </c>
      <c r="AA326" s="218">
        <f t="shared" si="38"/>
        <v>50</v>
      </c>
      <c r="AB326" s="226" t="s">
        <v>20</v>
      </c>
      <c r="AC326" s="215" t="s">
        <v>782</v>
      </c>
    </row>
    <row r="327" spans="1:29" x14ac:dyDescent="0.25">
      <c r="A327" s="215">
        <v>324</v>
      </c>
      <c r="B327" s="226"/>
      <c r="C327" s="216"/>
      <c r="D327" s="215"/>
      <c r="E327" s="215"/>
      <c r="F327" s="215"/>
      <c r="G327" s="215"/>
      <c r="H327" s="215"/>
      <c r="I327" s="215"/>
      <c r="J327" s="215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15" t="s">
        <v>60</v>
      </c>
      <c r="Y327" s="215">
        <v>1</v>
      </c>
      <c r="Z327" s="215">
        <v>40</v>
      </c>
      <c r="AA327" s="218">
        <f t="shared" si="38"/>
        <v>40</v>
      </c>
      <c r="AB327" s="226" t="s">
        <v>20</v>
      </c>
      <c r="AC327" s="215" t="s">
        <v>782</v>
      </c>
    </row>
    <row r="328" spans="1:29" ht="24" x14ac:dyDescent="0.25">
      <c r="A328" s="215">
        <v>325</v>
      </c>
      <c r="B328" s="226" t="s">
        <v>2103</v>
      </c>
      <c r="C328" s="216" t="s">
        <v>2104</v>
      </c>
      <c r="D328" s="215"/>
      <c r="E328" s="215"/>
      <c r="F328" s="215"/>
      <c r="G328" s="215"/>
      <c r="H328" s="215"/>
      <c r="I328" s="215"/>
      <c r="J328" s="215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>
        <v>1</v>
      </c>
      <c r="W328" s="226"/>
      <c r="X328" s="215" t="s">
        <v>60</v>
      </c>
      <c r="Y328" s="219">
        <v>1</v>
      </c>
      <c r="Z328" s="215">
        <v>82.5</v>
      </c>
      <c r="AA328" s="218">
        <f t="shared" si="38"/>
        <v>82.5</v>
      </c>
      <c r="AB328" s="226" t="s">
        <v>20</v>
      </c>
      <c r="AC328" s="215" t="s">
        <v>782</v>
      </c>
    </row>
    <row r="329" spans="1:29" ht="60" x14ac:dyDescent="0.25">
      <c r="A329" s="215">
        <v>326</v>
      </c>
      <c r="B329" s="226" t="s">
        <v>2105</v>
      </c>
      <c r="C329" s="216" t="s">
        <v>2106</v>
      </c>
      <c r="D329" s="215"/>
      <c r="E329" s="215"/>
      <c r="F329" s="215"/>
      <c r="G329" s="215"/>
      <c r="H329" s="215"/>
      <c r="I329" s="215"/>
      <c r="J329" s="215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15" t="s">
        <v>60</v>
      </c>
      <c r="Y329" s="219">
        <v>1</v>
      </c>
      <c r="Z329" s="215">
        <v>160</v>
      </c>
      <c r="AA329" s="218">
        <f t="shared" si="38"/>
        <v>160</v>
      </c>
      <c r="AB329" s="226" t="s">
        <v>20</v>
      </c>
      <c r="AC329" s="215" t="s">
        <v>782</v>
      </c>
    </row>
    <row r="330" spans="1:29" ht="48" x14ac:dyDescent="0.25">
      <c r="A330" s="215">
        <v>327</v>
      </c>
      <c r="B330" s="226" t="s">
        <v>2107</v>
      </c>
      <c r="C330" s="216" t="s">
        <v>2108</v>
      </c>
      <c r="D330" s="215"/>
      <c r="E330" s="215"/>
      <c r="F330" s="215"/>
      <c r="G330" s="215"/>
      <c r="H330" s="215"/>
      <c r="I330" s="215"/>
      <c r="J330" s="215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>
        <v>1</v>
      </c>
      <c r="W330" s="226"/>
      <c r="X330" s="215" t="s">
        <v>60</v>
      </c>
      <c r="Y330" s="215">
        <v>1</v>
      </c>
      <c r="Z330" s="215">
        <v>20</v>
      </c>
      <c r="AA330" s="218">
        <f t="shared" si="38"/>
        <v>20</v>
      </c>
      <c r="AB330" s="226" t="s">
        <v>20</v>
      </c>
      <c r="AC330" s="215" t="s">
        <v>782</v>
      </c>
    </row>
    <row r="331" spans="1:29" ht="48" x14ac:dyDescent="0.25">
      <c r="A331" s="215">
        <v>328</v>
      </c>
      <c r="B331" s="226" t="s">
        <v>2109</v>
      </c>
      <c r="C331" s="216" t="s">
        <v>2110</v>
      </c>
      <c r="D331" s="215"/>
      <c r="E331" s="215"/>
      <c r="F331" s="215"/>
      <c r="G331" s="215"/>
      <c r="H331" s="215"/>
      <c r="I331" s="215"/>
      <c r="J331" s="215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15" t="s">
        <v>60</v>
      </c>
      <c r="Y331" s="215">
        <v>1</v>
      </c>
      <c r="Z331" s="215">
        <v>62.5</v>
      </c>
      <c r="AA331" s="218">
        <f t="shared" si="38"/>
        <v>62.5</v>
      </c>
      <c r="AB331" s="226" t="s">
        <v>20</v>
      </c>
      <c r="AC331" s="215" t="s">
        <v>782</v>
      </c>
    </row>
    <row r="332" spans="1:29" ht="60" x14ac:dyDescent="0.25">
      <c r="A332" s="215">
        <v>329</v>
      </c>
      <c r="B332" s="226" t="s">
        <v>2111</v>
      </c>
      <c r="C332" s="216" t="s">
        <v>2112</v>
      </c>
      <c r="D332" s="215"/>
      <c r="E332" s="215"/>
      <c r="F332" s="215"/>
      <c r="G332" s="215"/>
      <c r="H332" s="215"/>
      <c r="I332" s="215"/>
      <c r="J332" s="215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15" t="s">
        <v>60</v>
      </c>
      <c r="Y332" s="215">
        <v>1</v>
      </c>
      <c r="Z332" s="215">
        <v>82.5</v>
      </c>
      <c r="AA332" s="218">
        <f t="shared" si="38"/>
        <v>82.5</v>
      </c>
      <c r="AB332" s="226" t="s">
        <v>20</v>
      </c>
      <c r="AC332" s="215" t="s">
        <v>782</v>
      </c>
    </row>
    <row r="333" spans="1:29" ht="48" x14ac:dyDescent="0.25">
      <c r="A333" s="215">
        <v>330</v>
      </c>
      <c r="B333" s="226" t="s">
        <v>2113</v>
      </c>
      <c r="C333" s="216" t="s">
        <v>2114</v>
      </c>
      <c r="D333" s="215"/>
      <c r="E333" s="215"/>
      <c r="F333" s="215"/>
      <c r="G333" s="215"/>
      <c r="H333" s="215"/>
      <c r="I333" s="215"/>
      <c r="J333" s="215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15" t="s">
        <v>60</v>
      </c>
      <c r="Y333" s="215">
        <v>1</v>
      </c>
      <c r="Z333" s="215">
        <v>40</v>
      </c>
      <c r="AA333" s="218">
        <f t="shared" si="38"/>
        <v>40</v>
      </c>
      <c r="AB333" s="226" t="s">
        <v>20</v>
      </c>
      <c r="AC333" s="215" t="s">
        <v>782</v>
      </c>
    </row>
    <row r="334" spans="1:29" ht="48" x14ac:dyDescent="0.25">
      <c r="A334" s="215">
        <v>331</v>
      </c>
      <c r="B334" s="226" t="s">
        <v>2115</v>
      </c>
      <c r="C334" s="216" t="s">
        <v>2116</v>
      </c>
      <c r="D334" s="215"/>
      <c r="E334" s="215"/>
      <c r="F334" s="215"/>
      <c r="G334" s="215"/>
      <c r="H334" s="215"/>
      <c r="I334" s="215"/>
      <c r="J334" s="215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>
        <v>1</v>
      </c>
      <c r="W334" s="226"/>
      <c r="X334" s="215" t="s">
        <v>60</v>
      </c>
      <c r="Y334" s="215">
        <v>1</v>
      </c>
      <c r="Z334" s="215">
        <v>35</v>
      </c>
      <c r="AA334" s="218">
        <f t="shared" si="38"/>
        <v>35</v>
      </c>
      <c r="AB334" s="226" t="s">
        <v>20</v>
      </c>
      <c r="AC334" s="215" t="s">
        <v>782</v>
      </c>
    </row>
    <row r="335" spans="1:29" ht="36" x14ac:dyDescent="0.25">
      <c r="A335" s="215">
        <v>332</v>
      </c>
      <c r="B335" s="226" t="s">
        <v>2117</v>
      </c>
      <c r="C335" s="216" t="s">
        <v>2118</v>
      </c>
      <c r="D335" s="215"/>
      <c r="E335" s="215"/>
      <c r="F335" s="215"/>
      <c r="G335" s="215"/>
      <c r="H335" s="215"/>
      <c r="I335" s="215"/>
      <c r="J335" s="215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>
        <v>1</v>
      </c>
      <c r="W335" s="226"/>
      <c r="X335" s="215" t="s">
        <v>60</v>
      </c>
      <c r="Y335" s="215">
        <v>1</v>
      </c>
      <c r="Z335" s="215">
        <v>62.5</v>
      </c>
      <c r="AA335" s="218">
        <f t="shared" si="38"/>
        <v>62.5</v>
      </c>
      <c r="AB335" s="226" t="s">
        <v>20</v>
      </c>
      <c r="AC335" s="215" t="s">
        <v>782</v>
      </c>
    </row>
    <row r="336" spans="1:29" ht="48" x14ac:dyDescent="0.25">
      <c r="A336" s="215">
        <v>333</v>
      </c>
      <c r="B336" s="226" t="s">
        <v>2119</v>
      </c>
      <c r="C336" s="216" t="s">
        <v>2120</v>
      </c>
      <c r="D336" s="215"/>
      <c r="E336" s="215"/>
      <c r="F336" s="215"/>
      <c r="G336" s="215"/>
      <c r="H336" s="215"/>
      <c r="I336" s="215"/>
      <c r="J336" s="215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15" t="s">
        <v>60</v>
      </c>
      <c r="Y336" s="215">
        <v>1</v>
      </c>
      <c r="Z336" s="215">
        <v>82.5</v>
      </c>
      <c r="AA336" s="218">
        <f t="shared" si="38"/>
        <v>82.5</v>
      </c>
      <c r="AB336" s="226" t="s">
        <v>20</v>
      </c>
      <c r="AC336" s="215" t="s">
        <v>782</v>
      </c>
    </row>
    <row r="337" spans="1:29" ht="36" x14ac:dyDescent="0.25">
      <c r="A337" s="215">
        <v>334</v>
      </c>
      <c r="B337" s="226" t="s">
        <v>2121</v>
      </c>
      <c r="C337" s="216" t="s">
        <v>2122</v>
      </c>
      <c r="D337" s="215"/>
      <c r="E337" s="215"/>
      <c r="F337" s="215"/>
      <c r="G337" s="215"/>
      <c r="H337" s="215"/>
      <c r="I337" s="215"/>
      <c r="J337" s="215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>
        <v>1</v>
      </c>
      <c r="W337" s="226"/>
      <c r="X337" s="215" t="s">
        <v>60</v>
      </c>
      <c r="Y337" s="215">
        <v>1</v>
      </c>
      <c r="Z337" s="215">
        <v>100</v>
      </c>
      <c r="AA337" s="218">
        <f t="shared" si="38"/>
        <v>100</v>
      </c>
      <c r="AB337" s="226" t="s">
        <v>20</v>
      </c>
      <c r="AC337" s="215" t="s">
        <v>782</v>
      </c>
    </row>
    <row r="338" spans="1:29" ht="36" x14ac:dyDescent="0.25">
      <c r="A338" s="215">
        <v>335</v>
      </c>
      <c r="B338" s="226" t="s">
        <v>2123</v>
      </c>
      <c r="C338" s="216" t="s">
        <v>2124</v>
      </c>
      <c r="D338" s="215"/>
      <c r="E338" s="215"/>
      <c r="F338" s="215"/>
      <c r="G338" s="215"/>
      <c r="H338" s="215"/>
      <c r="I338" s="215"/>
      <c r="J338" s="215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15" t="s">
        <v>60</v>
      </c>
      <c r="Y338" s="215">
        <v>1</v>
      </c>
      <c r="Z338" s="215">
        <v>62.5</v>
      </c>
      <c r="AA338" s="218">
        <f t="shared" si="38"/>
        <v>62.5</v>
      </c>
      <c r="AB338" s="226" t="s">
        <v>20</v>
      </c>
      <c r="AC338" s="215" t="s">
        <v>782</v>
      </c>
    </row>
    <row r="339" spans="1:29" ht="36" x14ac:dyDescent="0.25">
      <c r="A339" s="215">
        <v>336</v>
      </c>
      <c r="B339" s="226" t="s">
        <v>2125</v>
      </c>
      <c r="C339" s="216" t="s">
        <v>2126</v>
      </c>
      <c r="D339" s="215"/>
      <c r="E339" s="215"/>
      <c r="F339" s="215"/>
      <c r="G339" s="215"/>
      <c r="H339" s="215"/>
      <c r="I339" s="215"/>
      <c r="J339" s="215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15" t="s">
        <v>60</v>
      </c>
      <c r="Y339" s="215">
        <v>1</v>
      </c>
      <c r="Z339" s="215">
        <v>62.5</v>
      </c>
      <c r="AA339" s="218">
        <f t="shared" si="38"/>
        <v>62.5</v>
      </c>
      <c r="AB339" s="226" t="s">
        <v>20</v>
      </c>
      <c r="AC339" s="215" t="s">
        <v>782</v>
      </c>
    </row>
    <row r="340" spans="1:29" ht="36" x14ac:dyDescent="0.25">
      <c r="A340" s="215">
        <v>337</v>
      </c>
      <c r="B340" s="226" t="s">
        <v>2127</v>
      </c>
      <c r="C340" s="216" t="s">
        <v>2128</v>
      </c>
      <c r="D340" s="215"/>
      <c r="E340" s="215"/>
      <c r="F340" s="215"/>
      <c r="G340" s="215"/>
      <c r="H340" s="215"/>
      <c r="I340" s="215"/>
      <c r="J340" s="215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 t="s">
        <v>60</v>
      </c>
      <c r="Y340" s="215">
        <v>1</v>
      </c>
      <c r="Z340" s="215">
        <v>82.5</v>
      </c>
      <c r="AA340" s="218">
        <f t="shared" si="38"/>
        <v>82.5</v>
      </c>
      <c r="AB340" s="226" t="s">
        <v>20</v>
      </c>
      <c r="AC340" s="215" t="s">
        <v>782</v>
      </c>
    </row>
    <row r="341" spans="1:29" ht="36" x14ac:dyDescent="0.25">
      <c r="A341" s="215">
        <v>338</v>
      </c>
      <c r="B341" s="226" t="s">
        <v>2129</v>
      </c>
      <c r="C341" s="216" t="s">
        <v>2130</v>
      </c>
      <c r="D341" s="215"/>
      <c r="E341" s="215"/>
      <c r="F341" s="215"/>
      <c r="G341" s="215"/>
      <c r="H341" s="215"/>
      <c r="I341" s="215"/>
      <c r="J341" s="215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 t="s">
        <v>60</v>
      </c>
      <c r="Y341" s="215">
        <v>1</v>
      </c>
      <c r="Z341" s="215">
        <v>62.5</v>
      </c>
      <c r="AA341" s="218">
        <f t="shared" si="38"/>
        <v>62.5</v>
      </c>
      <c r="AB341" s="226" t="s">
        <v>20</v>
      </c>
      <c r="AC341" s="215" t="s">
        <v>782</v>
      </c>
    </row>
    <row r="342" spans="1:29" ht="48" x14ac:dyDescent="0.25">
      <c r="A342" s="215">
        <v>339</v>
      </c>
      <c r="B342" s="226" t="s">
        <v>2131</v>
      </c>
      <c r="C342" s="216" t="s">
        <v>2132</v>
      </c>
      <c r="D342" s="215"/>
      <c r="E342" s="215"/>
      <c r="F342" s="215"/>
      <c r="G342" s="215"/>
      <c r="H342" s="215"/>
      <c r="I342" s="215"/>
      <c r="J342" s="215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 t="s">
        <v>60</v>
      </c>
      <c r="Y342" s="215">
        <v>1</v>
      </c>
      <c r="Z342" s="215">
        <v>125</v>
      </c>
      <c r="AA342" s="218">
        <f t="shared" si="38"/>
        <v>125</v>
      </c>
      <c r="AB342" s="226" t="s">
        <v>20</v>
      </c>
      <c r="AC342" s="215" t="s">
        <v>782</v>
      </c>
    </row>
    <row r="343" spans="1:29" ht="36" x14ac:dyDescent="0.25">
      <c r="A343" s="215">
        <v>340</v>
      </c>
      <c r="B343" s="226" t="s">
        <v>2133</v>
      </c>
      <c r="C343" s="216" t="s">
        <v>2134</v>
      </c>
      <c r="D343" s="215"/>
      <c r="E343" s="215"/>
      <c r="F343" s="215"/>
      <c r="G343" s="215"/>
      <c r="H343" s="215"/>
      <c r="I343" s="215"/>
      <c r="J343" s="215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>
        <v>1</v>
      </c>
      <c r="W343" s="226"/>
      <c r="X343" s="226" t="s">
        <v>60</v>
      </c>
      <c r="Y343" s="215">
        <v>1</v>
      </c>
      <c r="Z343" s="215">
        <v>62.5</v>
      </c>
      <c r="AA343" s="218">
        <f t="shared" si="38"/>
        <v>62.5</v>
      </c>
      <c r="AB343" s="226" t="s">
        <v>20</v>
      </c>
      <c r="AC343" s="215" t="s">
        <v>782</v>
      </c>
    </row>
    <row r="344" spans="1:29" ht="36" x14ac:dyDescent="0.25">
      <c r="A344" s="215">
        <v>341</v>
      </c>
      <c r="B344" s="226" t="s">
        <v>2135</v>
      </c>
      <c r="C344" s="216" t="s">
        <v>2136</v>
      </c>
      <c r="D344" s="215"/>
      <c r="E344" s="215"/>
      <c r="F344" s="215"/>
      <c r="G344" s="215"/>
      <c r="H344" s="215"/>
      <c r="I344" s="215"/>
      <c r="J344" s="215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 t="s">
        <v>60</v>
      </c>
      <c r="Y344" s="215">
        <v>1</v>
      </c>
      <c r="Z344" s="215">
        <v>62.5</v>
      </c>
      <c r="AA344" s="218">
        <f t="shared" si="38"/>
        <v>62.5</v>
      </c>
      <c r="AB344" s="226" t="s">
        <v>20</v>
      </c>
      <c r="AC344" s="215" t="s">
        <v>782</v>
      </c>
    </row>
    <row r="345" spans="1:29" ht="60" x14ac:dyDescent="0.25">
      <c r="A345" s="215">
        <v>342</v>
      </c>
      <c r="B345" s="226" t="s">
        <v>2137</v>
      </c>
      <c r="C345" s="216" t="s">
        <v>2138</v>
      </c>
      <c r="D345" s="215"/>
      <c r="E345" s="215"/>
      <c r="F345" s="215"/>
      <c r="G345" s="215"/>
      <c r="H345" s="215"/>
      <c r="I345" s="215"/>
      <c r="J345" s="215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 t="s">
        <v>60</v>
      </c>
      <c r="Y345" s="215">
        <v>1</v>
      </c>
      <c r="Z345" s="215">
        <v>125</v>
      </c>
      <c r="AA345" s="218">
        <f t="shared" si="38"/>
        <v>125</v>
      </c>
      <c r="AB345" s="226" t="s">
        <v>20</v>
      </c>
      <c r="AC345" s="215" t="s">
        <v>782</v>
      </c>
    </row>
    <row r="346" spans="1:29" ht="60" x14ac:dyDescent="0.25">
      <c r="A346" s="215">
        <v>343</v>
      </c>
      <c r="B346" s="226" t="s">
        <v>2139</v>
      </c>
      <c r="C346" s="216" t="s">
        <v>2140</v>
      </c>
      <c r="D346" s="215"/>
      <c r="E346" s="215"/>
      <c r="F346" s="215"/>
      <c r="G346" s="215"/>
      <c r="H346" s="215"/>
      <c r="I346" s="215"/>
      <c r="J346" s="215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 t="s">
        <v>60</v>
      </c>
      <c r="Y346" s="215">
        <v>1</v>
      </c>
      <c r="Z346" s="215">
        <v>65</v>
      </c>
      <c r="AA346" s="218">
        <f t="shared" si="38"/>
        <v>65</v>
      </c>
      <c r="AB346" s="226" t="s">
        <v>20</v>
      </c>
      <c r="AC346" s="215" t="s">
        <v>782</v>
      </c>
    </row>
    <row r="347" spans="1:29" ht="24" x14ac:dyDescent="0.25">
      <c r="A347" s="215">
        <v>344</v>
      </c>
      <c r="B347" s="226" t="s">
        <v>2141</v>
      </c>
      <c r="C347" s="216" t="s">
        <v>2142</v>
      </c>
      <c r="D347" s="215"/>
      <c r="E347" s="215"/>
      <c r="F347" s="215"/>
      <c r="G347" s="215"/>
      <c r="H347" s="215"/>
      <c r="I347" s="215"/>
      <c r="J347" s="215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>
        <v>1</v>
      </c>
      <c r="W347" s="226"/>
      <c r="X347" s="226" t="s">
        <v>60</v>
      </c>
      <c r="Y347" s="215">
        <v>1</v>
      </c>
      <c r="Z347" s="215">
        <v>100</v>
      </c>
      <c r="AA347" s="218">
        <f t="shared" si="38"/>
        <v>100</v>
      </c>
      <c r="AB347" s="226" t="s">
        <v>20</v>
      </c>
      <c r="AC347" s="215" t="s">
        <v>782</v>
      </c>
    </row>
    <row r="348" spans="1:29" ht="48" x14ac:dyDescent="0.25">
      <c r="A348" s="215">
        <v>345</v>
      </c>
      <c r="B348" s="226" t="s">
        <v>2143</v>
      </c>
      <c r="C348" s="216" t="s">
        <v>2144</v>
      </c>
      <c r="D348" s="215"/>
      <c r="E348" s="215"/>
      <c r="F348" s="215"/>
      <c r="G348" s="215"/>
      <c r="H348" s="215"/>
      <c r="I348" s="215"/>
      <c r="J348" s="215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 t="s">
        <v>60</v>
      </c>
      <c r="Y348" s="215">
        <v>1</v>
      </c>
      <c r="Z348" s="215">
        <v>125</v>
      </c>
      <c r="AA348" s="218">
        <f t="shared" si="38"/>
        <v>125</v>
      </c>
      <c r="AB348" s="226" t="s">
        <v>20</v>
      </c>
      <c r="AC348" s="215" t="s">
        <v>782</v>
      </c>
    </row>
    <row r="349" spans="1:29" ht="48" x14ac:dyDescent="0.25">
      <c r="A349" s="215">
        <v>346</v>
      </c>
      <c r="B349" s="226" t="s">
        <v>2145</v>
      </c>
      <c r="C349" s="216" t="s">
        <v>2146</v>
      </c>
      <c r="D349" s="215"/>
      <c r="E349" s="215"/>
      <c r="F349" s="215"/>
      <c r="G349" s="215"/>
      <c r="H349" s="215"/>
      <c r="I349" s="215"/>
      <c r="J349" s="215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 t="s">
        <v>60</v>
      </c>
      <c r="Y349" s="215">
        <v>1</v>
      </c>
      <c r="Z349" s="215">
        <v>82.5</v>
      </c>
      <c r="AA349" s="218">
        <f t="shared" si="38"/>
        <v>82.5</v>
      </c>
      <c r="AB349" s="226" t="s">
        <v>20</v>
      </c>
      <c r="AC349" s="215" t="s">
        <v>782</v>
      </c>
    </row>
    <row r="350" spans="1:29" ht="24" x14ac:dyDescent="0.25">
      <c r="A350" s="215">
        <v>347</v>
      </c>
      <c r="B350" s="226" t="s">
        <v>2147</v>
      </c>
      <c r="C350" s="216" t="s">
        <v>2148</v>
      </c>
      <c r="D350" s="215"/>
      <c r="E350" s="215"/>
      <c r="F350" s="215"/>
      <c r="G350" s="215"/>
      <c r="H350" s="215"/>
      <c r="I350" s="215"/>
      <c r="J350" s="215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 t="s">
        <v>60</v>
      </c>
      <c r="Y350" s="215">
        <v>1</v>
      </c>
      <c r="Z350" s="215">
        <v>100</v>
      </c>
      <c r="AA350" s="218">
        <f t="shared" si="38"/>
        <v>100</v>
      </c>
      <c r="AB350" s="226" t="s">
        <v>20</v>
      </c>
      <c r="AC350" s="215" t="s">
        <v>782</v>
      </c>
    </row>
    <row r="351" spans="1:29" ht="24" x14ac:dyDescent="0.25">
      <c r="A351" s="215">
        <v>348</v>
      </c>
      <c r="B351" s="226" t="s">
        <v>2149</v>
      </c>
      <c r="C351" s="216" t="s">
        <v>2150</v>
      </c>
      <c r="D351" s="215"/>
      <c r="E351" s="215"/>
      <c r="F351" s="215"/>
      <c r="G351" s="215"/>
      <c r="H351" s="215"/>
      <c r="I351" s="215"/>
      <c r="J351" s="215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>
        <v>3</v>
      </c>
      <c r="W351" s="226"/>
      <c r="X351" s="226" t="s">
        <v>60</v>
      </c>
      <c r="Y351" s="215">
        <v>1</v>
      </c>
      <c r="Z351" s="215">
        <v>160</v>
      </c>
      <c r="AA351" s="218">
        <f t="shared" si="38"/>
        <v>160</v>
      </c>
      <c r="AB351" s="226" t="s">
        <v>20</v>
      </c>
      <c r="AC351" s="215" t="s">
        <v>782</v>
      </c>
    </row>
    <row r="352" spans="1:29" ht="36" x14ac:dyDescent="0.25">
      <c r="A352" s="215">
        <v>349</v>
      </c>
      <c r="B352" s="226" t="s">
        <v>2151</v>
      </c>
      <c r="C352" s="216" t="s">
        <v>2152</v>
      </c>
      <c r="D352" s="215"/>
      <c r="E352" s="215"/>
      <c r="F352" s="215"/>
      <c r="G352" s="215"/>
      <c r="H352" s="215"/>
      <c r="I352" s="215"/>
      <c r="J352" s="215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 t="s">
        <v>60</v>
      </c>
      <c r="Y352" s="215">
        <v>1</v>
      </c>
      <c r="Z352" s="215">
        <v>82.5</v>
      </c>
      <c r="AA352" s="218">
        <f t="shared" si="38"/>
        <v>82.5</v>
      </c>
      <c r="AB352" s="226" t="s">
        <v>20</v>
      </c>
      <c r="AC352" s="215" t="s">
        <v>782</v>
      </c>
    </row>
    <row r="353" spans="1:29" ht="24" x14ac:dyDescent="0.25">
      <c r="A353" s="215">
        <v>350</v>
      </c>
      <c r="B353" s="226" t="s">
        <v>2153</v>
      </c>
      <c r="C353" s="216" t="s">
        <v>2154</v>
      </c>
      <c r="D353" s="215"/>
      <c r="E353" s="215"/>
      <c r="F353" s="215"/>
      <c r="G353" s="215"/>
      <c r="H353" s="215"/>
      <c r="I353" s="215"/>
      <c r="J353" s="215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>
        <v>1</v>
      </c>
      <c r="W353" s="226"/>
      <c r="X353" s="226"/>
      <c r="Y353" s="215"/>
      <c r="Z353" s="215"/>
      <c r="AA353" s="218"/>
      <c r="AB353" s="226" t="s">
        <v>20</v>
      </c>
      <c r="AC353" s="215" t="s">
        <v>782</v>
      </c>
    </row>
    <row r="354" spans="1:29" ht="36" x14ac:dyDescent="0.25">
      <c r="A354" s="215">
        <v>351</v>
      </c>
      <c r="B354" s="226" t="s">
        <v>2155</v>
      </c>
      <c r="C354" s="216" t="s">
        <v>2156</v>
      </c>
      <c r="D354" s="215"/>
      <c r="E354" s="215"/>
      <c r="F354" s="215"/>
      <c r="G354" s="215"/>
      <c r="H354" s="215"/>
      <c r="I354" s="215"/>
      <c r="J354" s="215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 t="s">
        <v>60</v>
      </c>
      <c r="Y354" s="215">
        <v>1</v>
      </c>
      <c r="Z354" s="215">
        <v>63</v>
      </c>
      <c r="AA354" s="218">
        <f t="shared" ref="AA354:AA417" si="40">Y354*Z354</f>
        <v>63</v>
      </c>
      <c r="AB354" s="226" t="s">
        <v>20</v>
      </c>
      <c r="AC354" s="215" t="s">
        <v>782</v>
      </c>
    </row>
    <row r="355" spans="1:29" ht="36" x14ac:dyDescent="0.25">
      <c r="A355" s="215">
        <v>352</v>
      </c>
      <c r="B355" s="226" t="s">
        <v>2157</v>
      </c>
      <c r="C355" s="216" t="s">
        <v>2158</v>
      </c>
      <c r="D355" s="215"/>
      <c r="E355" s="215"/>
      <c r="F355" s="215"/>
      <c r="G355" s="215"/>
      <c r="H355" s="215"/>
      <c r="I355" s="215"/>
      <c r="J355" s="215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 t="s">
        <v>60</v>
      </c>
      <c r="Y355" s="215">
        <v>1</v>
      </c>
      <c r="Z355" s="215">
        <v>82.5</v>
      </c>
      <c r="AA355" s="218">
        <f t="shared" si="40"/>
        <v>82.5</v>
      </c>
      <c r="AB355" s="226" t="s">
        <v>20</v>
      </c>
      <c r="AC355" s="215" t="s">
        <v>782</v>
      </c>
    </row>
    <row r="356" spans="1:29" ht="48" x14ac:dyDescent="0.25">
      <c r="A356" s="215">
        <v>353</v>
      </c>
      <c r="B356" s="226" t="s">
        <v>2159</v>
      </c>
      <c r="C356" s="216" t="s">
        <v>2160</v>
      </c>
      <c r="D356" s="215"/>
      <c r="E356" s="215"/>
      <c r="F356" s="215"/>
      <c r="G356" s="215"/>
      <c r="H356" s="215"/>
      <c r="I356" s="215"/>
      <c r="J356" s="215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>
        <v>1</v>
      </c>
      <c r="W356" s="226"/>
      <c r="X356" s="226" t="s">
        <v>60</v>
      </c>
      <c r="Y356" s="215">
        <v>1</v>
      </c>
      <c r="Z356" s="215">
        <v>15</v>
      </c>
      <c r="AA356" s="218">
        <f t="shared" si="40"/>
        <v>15</v>
      </c>
      <c r="AB356" s="226" t="s">
        <v>20</v>
      </c>
      <c r="AC356" s="215" t="s">
        <v>782</v>
      </c>
    </row>
    <row r="357" spans="1:29" ht="36" x14ac:dyDescent="0.25">
      <c r="A357" s="215">
        <v>354</v>
      </c>
      <c r="B357" s="226" t="s">
        <v>2161</v>
      </c>
      <c r="C357" s="216" t="s">
        <v>2162</v>
      </c>
      <c r="D357" s="215"/>
      <c r="E357" s="215"/>
      <c r="F357" s="215"/>
      <c r="G357" s="215"/>
      <c r="H357" s="215"/>
      <c r="I357" s="215"/>
      <c r="J357" s="215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 t="s">
        <v>60</v>
      </c>
      <c r="Y357" s="215">
        <v>1</v>
      </c>
      <c r="Z357" s="215">
        <v>82.5</v>
      </c>
      <c r="AA357" s="218">
        <f t="shared" si="40"/>
        <v>82.5</v>
      </c>
      <c r="AB357" s="226" t="s">
        <v>20</v>
      </c>
      <c r="AC357" s="215" t="s">
        <v>782</v>
      </c>
    </row>
    <row r="358" spans="1:29" ht="36" x14ac:dyDescent="0.25">
      <c r="A358" s="215">
        <v>355</v>
      </c>
      <c r="B358" s="226" t="s">
        <v>2163</v>
      </c>
      <c r="C358" s="216" t="s">
        <v>2164</v>
      </c>
      <c r="D358" s="215"/>
      <c r="E358" s="215"/>
      <c r="F358" s="215"/>
      <c r="G358" s="215"/>
      <c r="H358" s="215"/>
      <c r="I358" s="215"/>
      <c r="J358" s="215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 t="s">
        <v>60</v>
      </c>
      <c r="Y358" s="215">
        <v>1</v>
      </c>
      <c r="Z358" s="215">
        <v>60</v>
      </c>
      <c r="AA358" s="218">
        <f t="shared" si="40"/>
        <v>60</v>
      </c>
      <c r="AB358" s="226" t="s">
        <v>20</v>
      </c>
      <c r="AC358" s="215" t="s">
        <v>782</v>
      </c>
    </row>
    <row r="359" spans="1:29" ht="36" x14ac:dyDescent="0.25">
      <c r="A359" s="215">
        <v>356</v>
      </c>
      <c r="B359" s="226" t="s">
        <v>2165</v>
      </c>
      <c r="C359" s="216" t="s">
        <v>2166</v>
      </c>
      <c r="D359" s="215"/>
      <c r="E359" s="215"/>
      <c r="F359" s="215"/>
      <c r="G359" s="215"/>
      <c r="H359" s="215"/>
      <c r="I359" s="215"/>
      <c r="J359" s="215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 t="s">
        <v>60</v>
      </c>
      <c r="Y359" s="215">
        <v>1</v>
      </c>
      <c r="Z359" s="215">
        <v>100</v>
      </c>
      <c r="AA359" s="218">
        <f t="shared" si="40"/>
        <v>100</v>
      </c>
      <c r="AB359" s="226" t="s">
        <v>20</v>
      </c>
      <c r="AC359" s="215" t="s">
        <v>782</v>
      </c>
    </row>
    <row r="360" spans="1:29" ht="24" x14ac:dyDescent="0.25">
      <c r="A360" s="215">
        <v>357</v>
      </c>
      <c r="B360" s="226" t="s">
        <v>2167</v>
      </c>
      <c r="C360" s="216" t="s">
        <v>2168</v>
      </c>
      <c r="D360" s="215"/>
      <c r="E360" s="215"/>
      <c r="F360" s="215"/>
      <c r="G360" s="215"/>
      <c r="H360" s="215"/>
      <c r="I360" s="215"/>
      <c r="J360" s="215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 t="s">
        <v>60</v>
      </c>
      <c r="Y360" s="215">
        <v>1</v>
      </c>
      <c r="Z360" s="215">
        <v>62.5</v>
      </c>
      <c r="AA360" s="218">
        <f t="shared" si="40"/>
        <v>62.5</v>
      </c>
      <c r="AB360" s="226" t="s">
        <v>20</v>
      </c>
      <c r="AC360" s="215" t="s">
        <v>782</v>
      </c>
    </row>
    <row r="361" spans="1:29" ht="36" x14ac:dyDescent="0.25">
      <c r="A361" s="215">
        <v>358</v>
      </c>
      <c r="B361" s="226" t="s">
        <v>2169</v>
      </c>
      <c r="C361" s="216" t="s">
        <v>2170</v>
      </c>
      <c r="D361" s="215"/>
      <c r="E361" s="215"/>
      <c r="F361" s="215"/>
      <c r="G361" s="215"/>
      <c r="H361" s="215"/>
      <c r="I361" s="215"/>
      <c r="J361" s="215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>
        <v>2</v>
      </c>
      <c r="W361" s="226"/>
      <c r="X361" s="226" t="s">
        <v>60</v>
      </c>
      <c r="Y361" s="215">
        <v>1</v>
      </c>
      <c r="Z361" s="215">
        <v>30</v>
      </c>
      <c r="AA361" s="218">
        <f t="shared" si="40"/>
        <v>30</v>
      </c>
      <c r="AB361" s="226" t="s">
        <v>20</v>
      </c>
      <c r="AC361" s="215" t="s">
        <v>782</v>
      </c>
    </row>
    <row r="362" spans="1:29" ht="60" x14ac:dyDescent="0.25">
      <c r="A362" s="215">
        <v>359</v>
      </c>
      <c r="B362" s="226" t="s">
        <v>2171</v>
      </c>
      <c r="C362" s="216" t="s">
        <v>2172</v>
      </c>
      <c r="D362" s="215"/>
      <c r="E362" s="215"/>
      <c r="F362" s="215"/>
      <c r="G362" s="215"/>
      <c r="H362" s="215"/>
      <c r="I362" s="215"/>
      <c r="J362" s="215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 t="s">
        <v>60</v>
      </c>
      <c r="Y362" s="215">
        <v>1</v>
      </c>
      <c r="Z362" s="215">
        <v>82.5</v>
      </c>
      <c r="AA362" s="218">
        <f t="shared" si="40"/>
        <v>82.5</v>
      </c>
      <c r="AB362" s="226" t="s">
        <v>20</v>
      </c>
      <c r="AC362" s="215" t="s">
        <v>782</v>
      </c>
    </row>
    <row r="363" spans="1:29" ht="36" x14ac:dyDescent="0.25">
      <c r="A363" s="215">
        <v>360</v>
      </c>
      <c r="B363" s="226" t="s">
        <v>2173</v>
      </c>
      <c r="C363" s="216" t="s">
        <v>2174</v>
      </c>
      <c r="D363" s="215"/>
      <c r="E363" s="215"/>
      <c r="F363" s="215"/>
      <c r="G363" s="215"/>
      <c r="H363" s="215"/>
      <c r="I363" s="215"/>
      <c r="J363" s="215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 t="s">
        <v>60</v>
      </c>
      <c r="Y363" s="215">
        <v>1</v>
      </c>
      <c r="Z363" s="215">
        <v>82.5</v>
      </c>
      <c r="AA363" s="218">
        <f t="shared" si="40"/>
        <v>82.5</v>
      </c>
      <c r="AB363" s="226" t="s">
        <v>20</v>
      </c>
      <c r="AC363" s="215" t="s">
        <v>782</v>
      </c>
    </row>
    <row r="364" spans="1:29" ht="36" x14ac:dyDescent="0.25">
      <c r="A364" s="215">
        <v>361</v>
      </c>
      <c r="B364" s="226" t="s">
        <v>2175</v>
      </c>
      <c r="C364" s="216" t="s">
        <v>2176</v>
      </c>
      <c r="D364" s="215"/>
      <c r="E364" s="215"/>
      <c r="F364" s="215"/>
      <c r="G364" s="215"/>
      <c r="H364" s="215"/>
      <c r="I364" s="215"/>
      <c r="J364" s="215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 t="s">
        <v>60</v>
      </c>
      <c r="Y364" s="215">
        <v>1</v>
      </c>
      <c r="Z364" s="215">
        <v>62.5</v>
      </c>
      <c r="AA364" s="218">
        <f t="shared" si="40"/>
        <v>62.5</v>
      </c>
      <c r="AB364" s="226" t="s">
        <v>20</v>
      </c>
      <c r="AC364" s="215" t="s">
        <v>782</v>
      </c>
    </row>
    <row r="365" spans="1:29" ht="84" x14ac:dyDescent="0.25">
      <c r="A365" s="215">
        <v>362</v>
      </c>
      <c r="B365" s="226" t="s">
        <v>2177</v>
      </c>
      <c r="C365" s="216" t="s">
        <v>2178</v>
      </c>
      <c r="D365" s="215"/>
      <c r="E365" s="215"/>
      <c r="F365" s="215"/>
      <c r="G365" s="215"/>
      <c r="H365" s="215"/>
      <c r="I365" s="215"/>
      <c r="J365" s="215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 t="s">
        <v>60</v>
      </c>
      <c r="Y365" s="215">
        <v>1</v>
      </c>
      <c r="Z365" s="215">
        <v>62.5</v>
      </c>
      <c r="AA365" s="218">
        <f t="shared" si="40"/>
        <v>62.5</v>
      </c>
      <c r="AB365" s="226" t="s">
        <v>20</v>
      </c>
      <c r="AC365" s="215" t="s">
        <v>782</v>
      </c>
    </row>
    <row r="366" spans="1:29" ht="36" x14ac:dyDescent="0.25">
      <c r="A366" s="215">
        <v>363</v>
      </c>
      <c r="B366" s="226" t="s">
        <v>2179</v>
      </c>
      <c r="C366" s="216" t="s">
        <v>2180</v>
      </c>
      <c r="D366" s="215"/>
      <c r="E366" s="215"/>
      <c r="F366" s="215"/>
      <c r="G366" s="215"/>
      <c r="H366" s="215"/>
      <c r="I366" s="215"/>
      <c r="J366" s="215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 t="s">
        <v>60</v>
      </c>
      <c r="Y366" s="215">
        <v>1</v>
      </c>
      <c r="Z366" s="215">
        <v>62.5</v>
      </c>
      <c r="AA366" s="218">
        <f t="shared" si="40"/>
        <v>62.5</v>
      </c>
      <c r="AB366" s="226" t="s">
        <v>20</v>
      </c>
      <c r="AC366" s="215" t="s">
        <v>782</v>
      </c>
    </row>
    <row r="367" spans="1:29" ht="36" x14ac:dyDescent="0.25">
      <c r="A367" s="215">
        <v>364</v>
      </c>
      <c r="B367" s="226" t="s">
        <v>2181</v>
      </c>
      <c r="C367" s="216" t="s">
        <v>2182</v>
      </c>
      <c r="D367" s="215"/>
      <c r="E367" s="215"/>
      <c r="F367" s="215"/>
      <c r="G367" s="215"/>
      <c r="H367" s="215"/>
      <c r="I367" s="215"/>
      <c r="J367" s="215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 t="s">
        <v>60</v>
      </c>
      <c r="Y367" s="215">
        <v>1</v>
      </c>
      <c r="Z367" s="215">
        <v>40</v>
      </c>
      <c r="AA367" s="218">
        <f t="shared" si="40"/>
        <v>40</v>
      </c>
      <c r="AB367" s="226" t="s">
        <v>20</v>
      </c>
      <c r="AC367" s="215" t="s">
        <v>782</v>
      </c>
    </row>
    <row r="368" spans="1:29" ht="36" x14ac:dyDescent="0.25">
      <c r="A368" s="215">
        <v>365</v>
      </c>
      <c r="B368" s="226" t="s">
        <v>2183</v>
      </c>
      <c r="C368" s="216" t="s">
        <v>2184</v>
      </c>
      <c r="D368" s="215"/>
      <c r="E368" s="215"/>
      <c r="F368" s="215"/>
      <c r="G368" s="215"/>
      <c r="H368" s="215"/>
      <c r="I368" s="215"/>
      <c r="J368" s="215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 t="s">
        <v>60</v>
      </c>
      <c r="Y368" s="215">
        <v>1</v>
      </c>
      <c r="Z368" s="215">
        <v>82.5</v>
      </c>
      <c r="AA368" s="218">
        <f t="shared" si="40"/>
        <v>82.5</v>
      </c>
      <c r="AB368" s="226" t="s">
        <v>20</v>
      </c>
      <c r="AC368" s="215" t="s">
        <v>782</v>
      </c>
    </row>
    <row r="369" spans="1:29" ht="36" x14ac:dyDescent="0.25">
      <c r="A369" s="215">
        <v>366</v>
      </c>
      <c r="B369" s="226" t="s">
        <v>2185</v>
      </c>
      <c r="C369" s="216" t="s">
        <v>2186</v>
      </c>
      <c r="D369" s="215"/>
      <c r="E369" s="215"/>
      <c r="F369" s="215"/>
      <c r="G369" s="215"/>
      <c r="H369" s="215"/>
      <c r="I369" s="215"/>
      <c r="J369" s="215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 t="s">
        <v>60</v>
      </c>
      <c r="Y369" s="215">
        <v>1</v>
      </c>
      <c r="Z369" s="215">
        <v>82.5</v>
      </c>
      <c r="AA369" s="218">
        <f t="shared" si="40"/>
        <v>82.5</v>
      </c>
      <c r="AB369" s="226" t="s">
        <v>20</v>
      </c>
      <c r="AC369" s="215" t="s">
        <v>782</v>
      </c>
    </row>
    <row r="370" spans="1:29" ht="36" x14ac:dyDescent="0.25">
      <c r="A370" s="215">
        <v>367</v>
      </c>
      <c r="B370" s="226" t="s">
        <v>2187</v>
      </c>
      <c r="C370" s="216" t="s">
        <v>2188</v>
      </c>
      <c r="D370" s="215"/>
      <c r="E370" s="215"/>
      <c r="F370" s="215"/>
      <c r="G370" s="215"/>
      <c r="H370" s="215"/>
      <c r="I370" s="215"/>
      <c r="J370" s="215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 t="s">
        <v>60</v>
      </c>
      <c r="Y370" s="215">
        <v>1</v>
      </c>
      <c r="Z370" s="215">
        <v>62.5</v>
      </c>
      <c r="AA370" s="218">
        <f t="shared" si="40"/>
        <v>62.5</v>
      </c>
      <c r="AB370" s="226" t="s">
        <v>20</v>
      </c>
      <c r="AC370" s="215" t="s">
        <v>782</v>
      </c>
    </row>
    <row r="371" spans="1:29" ht="36" x14ac:dyDescent="0.25">
      <c r="A371" s="215">
        <v>368</v>
      </c>
      <c r="B371" s="226" t="s">
        <v>2189</v>
      </c>
      <c r="C371" s="232" t="s">
        <v>2190</v>
      </c>
      <c r="D371" s="219"/>
      <c r="E371" s="219"/>
      <c r="F371" s="219"/>
      <c r="G371" s="219"/>
      <c r="H371" s="219"/>
      <c r="I371" s="219"/>
      <c r="J371" s="219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>
        <v>1</v>
      </c>
      <c r="W371" s="226"/>
      <c r="X371" s="226" t="s">
        <v>60</v>
      </c>
      <c r="Y371" s="219">
        <v>1</v>
      </c>
      <c r="Z371" s="215">
        <v>30</v>
      </c>
      <c r="AA371" s="218">
        <f t="shared" si="40"/>
        <v>30</v>
      </c>
      <c r="AB371" s="226" t="s">
        <v>20</v>
      </c>
      <c r="AC371" s="215" t="s">
        <v>782</v>
      </c>
    </row>
    <row r="372" spans="1:29" ht="36" x14ac:dyDescent="0.25">
      <c r="A372" s="215">
        <v>369</v>
      </c>
      <c r="B372" s="226" t="s">
        <v>2191</v>
      </c>
      <c r="C372" s="216" t="s">
        <v>2192</v>
      </c>
      <c r="D372" s="215"/>
      <c r="E372" s="215"/>
      <c r="F372" s="215"/>
      <c r="G372" s="215"/>
      <c r="H372" s="215"/>
      <c r="I372" s="215"/>
      <c r="J372" s="215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>
        <v>1</v>
      </c>
      <c r="W372" s="226"/>
      <c r="X372" s="226" t="s">
        <v>60</v>
      </c>
      <c r="Y372" s="219">
        <v>1</v>
      </c>
      <c r="Z372" s="215">
        <v>30</v>
      </c>
      <c r="AA372" s="218">
        <f t="shared" si="40"/>
        <v>30</v>
      </c>
      <c r="AB372" s="226" t="s">
        <v>20</v>
      </c>
      <c r="AC372" s="215" t="s">
        <v>782</v>
      </c>
    </row>
    <row r="373" spans="1:29" x14ac:dyDescent="0.25">
      <c r="A373" s="215">
        <v>370</v>
      </c>
      <c r="B373" s="226"/>
      <c r="C373" s="216"/>
      <c r="D373" s="215"/>
      <c r="E373" s="215"/>
      <c r="F373" s="215"/>
      <c r="G373" s="215"/>
      <c r="H373" s="215"/>
      <c r="I373" s="215"/>
      <c r="J373" s="215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 t="s">
        <v>60</v>
      </c>
      <c r="Y373" s="215">
        <v>1</v>
      </c>
      <c r="Z373" s="215">
        <v>82.5</v>
      </c>
      <c r="AA373" s="218">
        <f t="shared" si="40"/>
        <v>82.5</v>
      </c>
      <c r="AB373" s="226" t="s">
        <v>20</v>
      </c>
      <c r="AC373" s="215" t="s">
        <v>782</v>
      </c>
    </row>
    <row r="374" spans="1:29" x14ac:dyDescent="0.25">
      <c r="A374" s="215">
        <v>371</v>
      </c>
      <c r="B374" s="226"/>
      <c r="C374" s="216"/>
      <c r="D374" s="215"/>
      <c r="E374" s="215"/>
      <c r="F374" s="215"/>
      <c r="G374" s="215"/>
      <c r="H374" s="215"/>
      <c r="I374" s="215"/>
      <c r="J374" s="215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 t="s">
        <v>60</v>
      </c>
      <c r="Y374" s="215">
        <v>1</v>
      </c>
      <c r="Z374" s="215">
        <v>40</v>
      </c>
      <c r="AA374" s="218">
        <f t="shared" si="40"/>
        <v>40</v>
      </c>
      <c r="AB374" s="226" t="s">
        <v>20</v>
      </c>
      <c r="AC374" s="215" t="s">
        <v>782</v>
      </c>
    </row>
    <row r="375" spans="1:29" ht="36" x14ac:dyDescent="0.25">
      <c r="A375" s="215">
        <v>372</v>
      </c>
      <c r="B375" s="226" t="s">
        <v>2193</v>
      </c>
      <c r="C375" s="216" t="s">
        <v>2194</v>
      </c>
      <c r="D375" s="215"/>
      <c r="E375" s="215"/>
      <c r="F375" s="215"/>
      <c r="G375" s="215"/>
      <c r="H375" s="215"/>
      <c r="I375" s="215"/>
      <c r="J375" s="215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>
        <v>1</v>
      </c>
      <c r="W375" s="226"/>
      <c r="X375" s="226" t="s">
        <v>60</v>
      </c>
      <c r="Y375" s="215">
        <v>1</v>
      </c>
      <c r="Z375" s="215">
        <v>20</v>
      </c>
      <c r="AA375" s="218">
        <f t="shared" si="40"/>
        <v>20</v>
      </c>
      <c r="AB375" s="226" t="s">
        <v>20</v>
      </c>
      <c r="AC375" s="215" t="s">
        <v>782</v>
      </c>
    </row>
    <row r="376" spans="1:29" ht="36" x14ac:dyDescent="0.25">
      <c r="A376" s="215">
        <v>373</v>
      </c>
      <c r="B376" s="226" t="s">
        <v>2195</v>
      </c>
      <c r="C376" s="216" t="s">
        <v>2196</v>
      </c>
      <c r="D376" s="215"/>
      <c r="E376" s="215"/>
      <c r="F376" s="215"/>
      <c r="G376" s="215"/>
      <c r="H376" s="215"/>
      <c r="I376" s="215"/>
      <c r="J376" s="215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>
        <v>1</v>
      </c>
      <c r="W376" s="226"/>
      <c r="X376" s="226"/>
      <c r="Y376" s="215"/>
      <c r="Z376" s="215"/>
      <c r="AA376" s="218"/>
      <c r="AB376" s="226" t="s">
        <v>20</v>
      </c>
      <c r="AC376" s="215" t="s">
        <v>782</v>
      </c>
    </row>
    <row r="377" spans="1:29" ht="36" x14ac:dyDescent="0.25">
      <c r="A377" s="215">
        <v>374</v>
      </c>
      <c r="B377" s="226" t="s">
        <v>2197</v>
      </c>
      <c r="C377" s="216" t="s">
        <v>2198</v>
      </c>
      <c r="D377" s="215"/>
      <c r="E377" s="215"/>
      <c r="F377" s="215"/>
      <c r="G377" s="215"/>
      <c r="H377" s="215"/>
      <c r="I377" s="215"/>
      <c r="J377" s="215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>
        <v>7</v>
      </c>
      <c r="W377" s="226"/>
      <c r="X377" s="226" t="s">
        <v>60</v>
      </c>
      <c r="Y377" s="215">
        <v>1</v>
      </c>
      <c r="Z377" s="215">
        <v>82.5</v>
      </c>
      <c r="AA377" s="218">
        <f t="shared" si="40"/>
        <v>82.5</v>
      </c>
      <c r="AB377" s="226" t="s">
        <v>20</v>
      </c>
      <c r="AC377" s="215" t="s">
        <v>782</v>
      </c>
    </row>
    <row r="378" spans="1:29" ht="36" x14ac:dyDescent="0.25">
      <c r="A378" s="215">
        <v>375</v>
      </c>
      <c r="B378" s="226" t="s">
        <v>2199</v>
      </c>
      <c r="C378" s="216" t="s">
        <v>2200</v>
      </c>
      <c r="D378" s="215"/>
      <c r="E378" s="215"/>
      <c r="F378" s="215"/>
      <c r="G378" s="215"/>
      <c r="H378" s="215"/>
      <c r="I378" s="215"/>
      <c r="J378" s="215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>
        <v>1</v>
      </c>
      <c r="W378" s="226"/>
      <c r="X378" s="226" t="s">
        <v>60</v>
      </c>
      <c r="Y378" s="215">
        <v>1</v>
      </c>
      <c r="Z378" s="215">
        <v>70</v>
      </c>
      <c r="AA378" s="218">
        <f t="shared" si="40"/>
        <v>70</v>
      </c>
      <c r="AB378" s="226" t="s">
        <v>20</v>
      </c>
      <c r="AC378" s="215" t="s">
        <v>782</v>
      </c>
    </row>
    <row r="379" spans="1:29" ht="48" x14ac:dyDescent="0.25">
      <c r="A379" s="215">
        <v>376</v>
      </c>
      <c r="B379" s="226" t="s">
        <v>2201</v>
      </c>
      <c r="C379" s="216" t="s">
        <v>2202</v>
      </c>
      <c r="D379" s="215"/>
      <c r="E379" s="215"/>
      <c r="F379" s="215"/>
      <c r="G379" s="215"/>
      <c r="H379" s="215"/>
      <c r="I379" s="215"/>
      <c r="J379" s="215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 t="s">
        <v>60</v>
      </c>
      <c r="Y379" s="215">
        <v>1</v>
      </c>
      <c r="Z379" s="215">
        <v>62.5</v>
      </c>
      <c r="AA379" s="218">
        <f t="shared" si="40"/>
        <v>62.5</v>
      </c>
      <c r="AB379" s="226" t="s">
        <v>20</v>
      </c>
      <c r="AC379" s="215" t="s">
        <v>782</v>
      </c>
    </row>
    <row r="380" spans="1:29" ht="36" x14ac:dyDescent="0.25">
      <c r="A380" s="215">
        <v>377</v>
      </c>
      <c r="B380" s="226" t="s">
        <v>2203</v>
      </c>
      <c r="C380" s="216" t="s">
        <v>2204</v>
      </c>
      <c r="D380" s="215"/>
      <c r="E380" s="215"/>
      <c r="F380" s="215"/>
      <c r="G380" s="215"/>
      <c r="H380" s="215"/>
      <c r="I380" s="215"/>
      <c r="J380" s="215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 t="s">
        <v>60</v>
      </c>
      <c r="Y380" s="215">
        <v>1</v>
      </c>
      <c r="Z380" s="215">
        <v>82.5</v>
      </c>
      <c r="AA380" s="218">
        <f t="shared" si="40"/>
        <v>82.5</v>
      </c>
      <c r="AB380" s="226" t="s">
        <v>20</v>
      </c>
      <c r="AC380" s="215" t="s">
        <v>782</v>
      </c>
    </row>
    <row r="381" spans="1:29" ht="48" x14ac:dyDescent="0.25">
      <c r="A381" s="215">
        <v>378</v>
      </c>
      <c r="B381" s="226" t="s">
        <v>2205</v>
      </c>
      <c r="C381" s="216" t="s">
        <v>2206</v>
      </c>
      <c r="D381" s="215"/>
      <c r="E381" s="215"/>
      <c r="F381" s="215"/>
      <c r="G381" s="215"/>
      <c r="H381" s="215"/>
      <c r="I381" s="215"/>
      <c r="J381" s="215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>
        <v>1</v>
      </c>
      <c r="W381" s="226"/>
      <c r="X381" s="226" t="s">
        <v>60</v>
      </c>
      <c r="Y381" s="215">
        <v>1</v>
      </c>
      <c r="Z381" s="215">
        <v>45</v>
      </c>
      <c r="AA381" s="218">
        <f t="shared" si="40"/>
        <v>45</v>
      </c>
      <c r="AB381" s="226" t="s">
        <v>20</v>
      </c>
      <c r="AC381" s="215" t="s">
        <v>782</v>
      </c>
    </row>
    <row r="382" spans="1:29" ht="60" x14ac:dyDescent="0.25">
      <c r="A382" s="215">
        <v>379</v>
      </c>
      <c r="B382" s="226" t="s">
        <v>2207</v>
      </c>
      <c r="C382" s="216" t="s">
        <v>2208</v>
      </c>
      <c r="D382" s="215"/>
      <c r="E382" s="215"/>
      <c r="F382" s="215"/>
      <c r="G382" s="215"/>
      <c r="H382" s="215"/>
      <c r="I382" s="215"/>
      <c r="J382" s="215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 t="s">
        <v>60</v>
      </c>
      <c r="Y382" s="215">
        <v>1</v>
      </c>
      <c r="Z382" s="215">
        <v>125</v>
      </c>
      <c r="AA382" s="218">
        <f t="shared" si="40"/>
        <v>125</v>
      </c>
      <c r="AB382" s="226" t="s">
        <v>20</v>
      </c>
      <c r="AC382" s="215" t="s">
        <v>782</v>
      </c>
    </row>
    <row r="383" spans="1:29" ht="36" x14ac:dyDescent="0.25">
      <c r="A383" s="215">
        <v>380</v>
      </c>
      <c r="B383" s="226" t="s">
        <v>2209</v>
      </c>
      <c r="C383" s="216" t="s">
        <v>2210</v>
      </c>
      <c r="D383" s="215"/>
      <c r="E383" s="215"/>
      <c r="F383" s="215"/>
      <c r="G383" s="215"/>
      <c r="H383" s="215"/>
      <c r="I383" s="215"/>
      <c r="J383" s="215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 t="s">
        <v>60</v>
      </c>
      <c r="Y383" s="215">
        <v>1</v>
      </c>
      <c r="Z383" s="215">
        <v>82.5</v>
      </c>
      <c r="AA383" s="218">
        <f t="shared" si="40"/>
        <v>82.5</v>
      </c>
      <c r="AB383" s="226" t="s">
        <v>20</v>
      </c>
      <c r="AC383" s="215" t="s">
        <v>782</v>
      </c>
    </row>
    <row r="384" spans="1:29" ht="24" x14ac:dyDescent="0.25">
      <c r="A384" s="215">
        <v>381</v>
      </c>
      <c r="B384" s="226" t="s">
        <v>2211</v>
      </c>
      <c r="C384" s="216" t="s">
        <v>2212</v>
      </c>
      <c r="D384" s="215"/>
      <c r="E384" s="215"/>
      <c r="F384" s="215"/>
      <c r="G384" s="215"/>
      <c r="H384" s="215"/>
      <c r="I384" s="215"/>
      <c r="J384" s="215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 t="s">
        <v>60</v>
      </c>
      <c r="Y384" s="215">
        <v>1</v>
      </c>
      <c r="Z384" s="215">
        <v>62.5</v>
      </c>
      <c r="AA384" s="218">
        <f t="shared" si="40"/>
        <v>62.5</v>
      </c>
      <c r="AB384" s="226" t="s">
        <v>20</v>
      </c>
      <c r="AC384" s="215" t="s">
        <v>782</v>
      </c>
    </row>
    <row r="385" spans="1:29" ht="48" x14ac:dyDescent="0.25">
      <c r="A385" s="215">
        <v>382</v>
      </c>
      <c r="B385" s="226" t="s">
        <v>2213</v>
      </c>
      <c r="C385" s="216" t="s">
        <v>2214</v>
      </c>
      <c r="D385" s="215"/>
      <c r="E385" s="215"/>
      <c r="F385" s="215"/>
      <c r="G385" s="215"/>
      <c r="H385" s="215"/>
      <c r="I385" s="215"/>
      <c r="J385" s="215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 t="s">
        <v>60</v>
      </c>
      <c r="Y385" s="215">
        <v>1</v>
      </c>
      <c r="Z385" s="215">
        <v>82.5</v>
      </c>
      <c r="AA385" s="218">
        <f t="shared" si="40"/>
        <v>82.5</v>
      </c>
      <c r="AB385" s="226" t="s">
        <v>20</v>
      </c>
      <c r="AC385" s="215" t="s">
        <v>782</v>
      </c>
    </row>
    <row r="386" spans="1:29" ht="60" x14ac:dyDescent="0.25">
      <c r="A386" s="215">
        <v>383</v>
      </c>
      <c r="B386" s="226" t="s">
        <v>2215</v>
      </c>
      <c r="C386" s="216" t="s">
        <v>2216</v>
      </c>
      <c r="D386" s="215"/>
      <c r="E386" s="215"/>
      <c r="F386" s="215"/>
      <c r="G386" s="215"/>
      <c r="H386" s="215"/>
      <c r="I386" s="215"/>
      <c r="J386" s="215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 t="s">
        <v>60</v>
      </c>
      <c r="Y386" s="215">
        <v>1</v>
      </c>
      <c r="Z386" s="215">
        <v>82.5</v>
      </c>
      <c r="AA386" s="218">
        <f t="shared" si="40"/>
        <v>82.5</v>
      </c>
      <c r="AB386" s="226" t="s">
        <v>20</v>
      </c>
      <c r="AC386" s="215" t="s">
        <v>782</v>
      </c>
    </row>
    <row r="387" spans="1:29" ht="36" x14ac:dyDescent="0.25">
      <c r="A387" s="215">
        <v>384</v>
      </c>
      <c r="B387" s="226" t="s">
        <v>2217</v>
      </c>
      <c r="C387" s="232" t="s">
        <v>2218</v>
      </c>
      <c r="D387" s="219"/>
      <c r="E387" s="219"/>
      <c r="F387" s="219"/>
      <c r="G387" s="219"/>
      <c r="H387" s="219"/>
      <c r="I387" s="219"/>
      <c r="J387" s="219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>
        <v>1</v>
      </c>
      <c r="W387" s="226"/>
      <c r="X387" s="226" t="s">
        <v>60</v>
      </c>
      <c r="Y387" s="219">
        <v>1</v>
      </c>
      <c r="Z387" s="215">
        <v>45</v>
      </c>
      <c r="AA387" s="218">
        <f t="shared" si="40"/>
        <v>45</v>
      </c>
      <c r="AB387" s="226" t="s">
        <v>20</v>
      </c>
      <c r="AC387" s="215" t="s">
        <v>782</v>
      </c>
    </row>
    <row r="388" spans="1:29" ht="36" x14ac:dyDescent="0.25">
      <c r="A388" s="215">
        <v>385</v>
      </c>
      <c r="B388" s="226" t="s">
        <v>2219</v>
      </c>
      <c r="C388" s="216" t="s">
        <v>2220</v>
      </c>
      <c r="D388" s="215"/>
      <c r="E388" s="215"/>
      <c r="F388" s="215"/>
      <c r="G388" s="215"/>
      <c r="H388" s="215"/>
      <c r="I388" s="215"/>
      <c r="J388" s="215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 t="s">
        <v>60</v>
      </c>
      <c r="Y388" s="215">
        <v>1</v>
      </c>
      <c r="Z388" s="215">
        <v>82.5</v>
      </c>
      <c r="AA388" s="218">
        <f t="shared" si="40"/>
        <v>82.5</v>
      </c>
      <c r="AB388" s="226" t="s">
        <v>20</v>
      </c>
      <c r="AC388" s="215" t="s">
        <v>782</v>
      </c>
    </row>
    <row r="389" spans="1:29" ht="24" x14ac:dyDescent="0.25">
      <c r="A389" s="215">
        <v>386</v>
      </c>
      <c r="B389" s="226" t="s">
        <v>2221</v>
      </c>
      <c r="C389" s="216" t="s">
        <v>2222</v>
      </c>
      <c r="D389" s="215"/>
      <c r="E389" s="215"/>
      <c r="F389" s="215"/>
      <c r="G389" s="215"/>
      <c r="H389" s="215"/>
      <c r="I389" s="215"/>
      <c r="J389" s="215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 t="s">
        <v>60</v>
      </c>
      <c r="Y389" s="215">
        <v>1</v>
      </c>
      <c r="Z389" s="215">
        <v>82.5</v>
      </c>
      <c r="AA389" s="218">
        <f t="shared" si="40"/>
        <v>82.5</v>
      </c>
      <c r="AB389" s="226" t="s">
        <v>20</v>
      </c>
      <c r="AC389" s="215" t="s">
        <v>782</v>
      </c>
    </row>
    <row r="390" spans="1:29" ht="24" x14ac:dyDescent="0.25">
      <c r="A390" s="215">
        <v>387</v>
      </c>
      <c r="B390" s="226" t="s">
        <v>2223</v>
      </c>
      <c r="C390" s="216" t="s">
        <v>2224</v>
      </c>
      <c r="D390" s="215"/>
      <c r="E390" s="215"/>
      <c r="F390" s="215"/>
      <c r="G390" s="215"/>
      <c r="H390" s="215"/>
      <c r="I390" s="215"/>
      <c r="J390" s="215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 t="s">
        <v>60</v>
      </c>
      <c r="Y390" s="215">
        <v>1</v>
      </c>
      <c r="Z390" s="215">
        <v>62.5</v>
      </c>
      <c r="AA390" s="218">
        <f t="shared" si="40"/>
        <v>62.5</v>
      </c>
      <c r="AB390" s="226" t="s">
        <v>20</v>
      </c>
      <c r="AC390" s="215" t="s">
        <v>782</v>
      </c>
    </row>
    <row r="391" spans="1:29" ht="36" x14ac:dyDescent="0.25">
      <c r="A391" s="215">
        <v>388</v>
      </c>
      <c r="B391" s="226" t="s">
        <v>2225</v>
      </c>
      <c r="C391" s="216" t="s">
        <v>2226</v>
      </c>
      <c r="D391" s="215"/>
      <c r="E391" s="215"/>
      <c r="F391" s="215"/>
      <c r="G391" s="215"/>
      <c r="H391" s="215"/>
      <c r="I391" s="215"/>
      <c r="J391" s="215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 t="s">
        <v>60</v>
      </c>
      <c r="Y391" s="215">
        <v>1</v>
      </c>
      <c r="Z391" s="215">
        <v>63</v>
      </c>
      <c r="AA391" s="218">
        <f t="shared" si="40"/>
        <v>63</v>
      </c>
      <c r="AB391" s="226" t="s">
        <v>20</v>
      </c>
      <c r="AC391" s="215" t="s">
        <v>782</v>
      </c>
    </row>
    <row r="392" spans="1:29" ht="36" x14ac:dyDescent="0.25">
      <c r="A392" s="215">
        <v>389</v>
      </c>
      <c r="B392" s="226" t="s">
        <v>2227</v>
      </c>
      <c r="C392" s="216" t="s">
        <v>2228</v>
      </c>
      <c r="D392" s="215"/>
      <c r="E392" s="215"/>
      <c r="F392" s="215"/>
      <c r="G392" s="215"/>
      <c r="H392" s="215"/>
      <c r="I392" s="215"/>
      <c r="J392" s="215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 t="s">
        <v>60</v>
      </c>
      <c r="Y392" s="215">
        <v>1</v>
      </c>
      <c r="Z392" s="215">
        <v>82.5</v>
      </c>
      <c r="AA392" s="218">
        <f t="shared" si="40"/>
        <v>82.5</v>
      </c>
      <c r="AB392" s="226" t="s">
        <v>20</v>
      </c>
      <c r="AC392" s="215" t="s">
        <v>782</v>
      </c>
    </row>
    <row r="393" spans="1:29" ht="36" x14ac:dyDescent="0.25">
      <c r="A393" s="215">
        <v>390</v>
      </c>
      <c r="B393" s="226" t="s">
        <v>2229</v>
      </c>
      <c r="C393" s="216" t="s">
        <v>2230</v>
      </c>
      <c r="D393" s="215"/>
      <c r="E393" s="215"/>
      <c r="F393" s="215"/>
      <c r="G393" s="215"/>
      <c r="H393" s="215"/>
      <c r="I393" s="215"/>
      <c r="J393" s="215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 t="s">
        <v>60</v>
      </c>
      <c r="Y393" s="215">
        <v>1</v>
      </c>
      <c r="Z393" s="215">
        <v>82.5</v>
      </c>
      <c r="AA393" s="218">
        <f t="shared" si="40"/>
        <v>82.5</v>
      </c>
      <c r="AB393" s="226" t="s">
        <v>20</v>
      </c>
      <c r="AC393" s="215" t="s">
        <v>782</v>
      </c>
    </row>
    <row r="394" spans="1:29" ht="48" x14ac:dyDescent="0.25">
      <c r="A394" s="215">
        <v>391</v>
      </c>
      <c r="B394" s="226" t="s">
        <v>2231</v>
      </c>
      <c r="C394" s="216" t="s">
        <v>2232</v>
      </c>
      <c r="D394" s="215"/>
      <c r="E394" s="215"/>
      <c r="F394" s="215"/>
      <c r="G394" s="215"/>
      <c r="H394" s="215"/>
      <c r="I394" s="215"/>
      <c r="J394" s="215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 t="s">
        <v>60</v>
      </c>
      <c r="Y394" s="215">
        <v>1</v>
      </c>
      <c r="Z394" s="215">
        <v>82.5</v>
      </c>
      <c r="AA394" s="218">
        <f t="shared" si="40"/>
        <v>82.5</v>
      </c>
      <c r="AB394" s="226" t="s">
        <v>20</v>
      </c>
      <c r="AC394" s="215" t="s">
        <v>782</v>
      </c>
    </row>
    <row r="395" spans="1:29" ht="48" x14ac:dyDescent="0.25">
      <c r="A395" s="215">
        <v>392</v>
      </c>
      <c r="B395" s="226" t="s">
        <v>2233</v>
      </c>
      <c r="C395" s="216" t="s">
        <v>2234</v>
      </c>
      <c r="D395" s="215"/>
      <c r="E395" s="215"/>
      <c r="F395" s="215"/>
      <c r="G395" s="215"/>
      <c r="H395" s="215"/>
      <c r="I395" s="215"/>
      <c r="J395" s="215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 t="s">
        <v>60</v>
      </c>
      <c r="Y395" s="215">
        <v>1</v>
      </c>
      <c r="Z395" s="215">
        <v>62.5</v>
      </c>
      <c r="AA395" s="218">
        <f t="shared" si="40"/>
        <v>62.5</v>
      </c>
      <c r="AB395" s="226" t="s">
        <v>20</v>
      </c>
      <c r="AC395" s="215" t="s">
        <v>782</v>
      </c>
    </row>
    <row r="396" spans="1:29" ht="36" x14ac:dyDescent="0.25">
      <c r="A396" s="215">
        <v>393</v>
      </c>
      <c r="B396" s="226" t="s">
        <v>2235</v>
      </c>
      <c r="C396" s="216" t="s">
        <v>2236</v>
      </c>
      <c r="D396" s="215"/>
      <c r="E396" s="215"/>
      <c r="F396" s="215"/>
      <c r="G396" s="215"/>
      <c r="H396" s="215"/>
      <c r="I396" s="215"/>
      <c r="J396" s="215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 t="s">
        <v>60</v>
      </c>
      <c r="Y396" s="215">
        <v>1</v>
      </c>
      <c r="Z396" s="215">
        <v>82.5</v>
      </c>
      <c r="AA396" s="218">
        <f t="shared" si="40"/>
        <v>82.5</v>
      </c>
      <c r="AB396" s="226" t="s">
        <v>20</v>
      </c>
      <c r="AC396" s="215" t="s">
        <v>782</v>
      </c>
    </row>
    <row r="397" spans="1:29" ht="60" x14ac:dyDescent="0.25">
      <c r="A397" s="215">
        <v>394</v>
      </c>
      <c r="B397" s="226" t="s">
        <v>2237</v>
      </c>
      <c r="C397" s="216" t="s">
        <v>2238</v>
      </c>
      <c r="D397" s="215"/>
      <c r="E397" s="215"/>
      <c r="F397" s="215"/>
      <c r="G397" s="215"/>
      <c r="H397" s="215"/>
      <c r="I397" s="215"/>
      <c r="J397" s="215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 t="s">
        <v>60</v>
      </c>
      <c r="Y397" s="215">
        <v>1</v>
      </c>
      <c r="Z397" s="215">
        <v>62.5</v>
      </c>
      <c r="AA397" s="218">
        <f t="shared" si="40"/>
        <v>62.5</v>
      </c>
      <c r="AB397" s="226" t="s">
        <v>20</v>
      </c>
      <c r="AC397" s="215" t="s">
        <v>782</v>
      </c>
    </row>
    <row r="398" spans="1:29" ht="72" x14ac:dyDescent="0.25">
      <c r="A398" s="215">
        <v>395</v>
      </c>
      <c r="B398" s="226" t="s">
        <v>2239</v>
      </c>
      <c r="C398" s="216" t="s">
        <v>2240</v>
      </c>
      <c r="D398" s="215"/>
      <c r="E398" s="215"/>
      <c r="F398" s="215"/>
      <c r="G398" s="215"/>
      <c r="H398" s="215"/>
      <c r="I398" s="215"/>
      <c r="J398" s="215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 t="s">
        <v>60</v>
      </c>
      <c r="Y398" s="215">
        <v>1</v>
      </c>
      <c r="Z398" s="215">
        <v>82.5</v>
      </c>
      <c r="AA398" s="218">
        <f t="shared" si="40"/>
        <v>82.5</v>
      </c>
      <c r="AB398" s="226" t="s">
        <v>20</v>
      </c>
      <c r="AC398" s="215" t="s">
        <v>782</v>
      </c>
    </row>
    <row r="399" spans="1:29" ht="60" x14ac:dyDescent="0.25">
      <c r="A399" s="215">
        <v>396</v>
      </c>
      <c r="B399" s="226" t="s">
        <v>2241</v>
      </c>
      <c r="C399" s="216" t="s">
        <v>2242</v>
      </c>
      <c r="D399" s="215"/>
      <c r="E399" s="215"/>
      <c r="F399" s="215"/>
      <c r="G399" s="215"/>
      <c r="H399" s="215"/>
      <c r="I399" s="215"/>
      <c r="J399" s="215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 t="s">
        <v>60</v>
      </c>
      <c r="Y399" s="215">
        <v>1</v>
      </c>
      <c r="Z399" s="215">
        <v>30</v>
      </c>
      <c r="AA399" s="218">
        <f t="shared" si="40"/>
        <v>30</v>
      </c>
      <c r="AB399" s="226" t="s">
        <v>20</v>
      </c>
      <c r="AC399" s="215" t="s">
        <v>782</v>
      </c>
    </row>
    <row r="400" spans="1:29" ht="48" x14ac:dyDescent="0.25">
      <c r="A400" s="215">
        <v>397</v>
      </c>
      <c r="B400" s="226" t="s">
        <v>2243</v>
      </c>
      <c r="C400" s="224" t="s">
        <v>2244</v>
      </c>
      <c r="D400" s="225"/>
      <c r="E400" s="225"/>
      <c r="F400" s="225"/>
      <c r="G400" s="225"/>
      <c r="H400" s="225"/>
      <c r="I400" s="225"/>
      <c r="J400" s="225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>
        <v>1</v>
      </c>
      <c r="W400" s="226"/>
      <c r="X400" s="226" t="s">
        <v>60</v>
      </c>
      <c r="Y400" s="215">
        <v>1</v>
      </c>
      <c r="Z400" s="215">
        <v>62.5</v>
      </c>
      <c r="AA400" s="218">
        <f t="shared" si="40"/>
        <v>62.5</v>
      </c>
      <c r="AB400" s="226" t="s">
        <v>20</v>
      </c>
      <c r="AC400" s="215" t="s">
        <v>782</v>
      </c>
    </row>
    <row r="401" spans="1:29" ht="24" x14ac:dyDescent="0.25">
      <c r="A401" s="215">
        <v>398</v>
      </c>
      <c r="B401" s="226" t="s">
        <v>2245</v>
      </c>
      <c r="C401" s="216" t="s">
        <v>2246</v>
      </c>
      <c r="D401" s="215"/>
      <c r="E401" s="215"/>
      <c r="F401" s="215"/>
      <c r="G401" s="215"/>
      <c r="H401" s="215"/>
      <c r="I401" s="215"/>
      <c r="J401" s="215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 t="s">
        <v>60</v>
      </c>
      <c r="Y401" s="215">
        <v>1</v>
      </c>
      <c r="Z401" s="215">
        <v>55</v>
      </c>
      <c r="AA401" s="218">
        <f t="shared" si="40"/>
        <v>55</v>
      </c>
      <c r="AB401" s="226" t="s">
        <v>20</v>
      </c>
      <c r="AC401" s="215" t="s">
        <v>782</v>
      </c>
    </row>
    <row r="402" spans="1:29" ht="36" x14ac:dyDescent="0.25">
      <c r="A402" s="215">
        <v>399</v>
      </c>
      <c r="B402" s="226" t="s">
        <v>2247</v>
      </c>
      <c r="C402" s="216" t="s">
        <v>2248</v>
      </c>
      <c r="D402" s="215"/>
      <c r="E402" s="215"/>
      <c r="F402" s="215"/>
      <c r="G402" s="215"/>
      <c r="H402" s="215"/>
      <c r="I402" s="215"/>
      <c r="J402" s="215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>
        <v>1</v>
      </c>
      <c r="W402" s="226"/>
      <c r="X402" s="226" t="s">
        <v>60</v>
      </c>
      <c r="Y402" s="215">
        <v>1</v>
      </c>
      <c r="Z402" s="215">
        <v>62.5</v>
      </c>
      <c r="AA402" s="218">
        <f t="shared" si="40"/>
        <v>62.5</v>
      </c>
      <c r="AB402" s="226" t="s">
        <v>20</v>
      </c>
      <c r="AC402" s="215" t="s">
        <v>782</v>
      </c>
    </row>
    <row r="403" spans="1:29" ht="60" x14ac:dyDescent="0.25">
      <c r="A403" s="215">
        <v>400</v>
      </c>
      <c r="B403" s="226" t="s">
        <v>2249</v>
      </c>
      <c r="C403" s="216" t="s">
        <v>2250</v>
      </c>
      <c r="D403" s="215"/>
      <c r="E403" s="215"/>
      <c r="F403" s="215"/>
      <c r="G403" s="215"/>
      <c r="H403" s="215"/>
      <c r="I403" s="215"/>
      <c r="J403" s="215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 t="s">
        <v>60</v>
      </c>
      <c r="Y403" s="215">
        <v>1</v>
      </c>
      <c r="Z403" s="215">
        <v>40</v>
      </c>
      <c r="AA403" s="218">
        <f t="shared" si="40"/>
        <v>40</v>
      </c>
      <c r="AB403" s="226" t="s">
        <v>20</v>
      </c>
      <c r="AC403" s="215" t="s">
        <v>782</v>
      </c>
    </row>
    <row r="404" spans="1:29" ht="60" x14ac:dyDescent="0.25">
      <c r="A404" s="215">
        <v>401</v>
      </c>
      <c r="B404" s="226" t="s">
        <v>2251</v>
      </c>
      <c r="C404" s="216" t="s">
        <v>2252</v>
      </c>
      <c r="D404" s="215"/>
      <c r="E404" s="215"/>
      <c r="F404" s="215"/>
      <c r="G404" s="215"/>
      <c r="H404" s="215"/>
      <c r="I404" s="215"/>
      <c r="J404" s="215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 t="s">
        <v>60</v>
      </c>
      <c r="Y404" s="215">
        <v>1</v>
      </c>
      <c r="Z404" s="215">
        <v>63</v>
      </c>
      <c r="AA404" s="218">
        <f t="shared" si="40"/>
        <v>63</v>
      </c>
      <c r="AB404" s="226" t="s">
        <v>20</v>
      </c>
      <c r="AC404" s="215" t="s">
        <v>782</v>
      </c>
    </row>
    <row r="405" spans="1:29" ht="36" x14ac:dyDescent="0.25">
      <c r="A405" s="215">
        <v>402</v>
      </c>
      <c r="B405" s="226" t="s">
        <v>2253</v>
      </c>
      <c r="C405" s="216" t="s">
        <v>2254</v>
      </c>
      <c r="D405" s="215"/>
      <c r="E405" s="215"/>
      <c r="F405" s="215"/>
      <c r="G405" s="215"/>
      <c r="H405" s="215"/>
      <c r="I405" s="215"/>
      <c r="J405" s="215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 t="s">
        <v>60</v>
      </c>
      <c r="Y405" s="215">
        <v>1</v>
      </c>
      <c r="Z405" s="215">
        <v>50</v>
      </c>
      <c r="AA405" s="218">
        <f t="shared" si="40"/>
        <v>50</v>
      </c>
      <c r="AB405" s="226" t="s">
        <v>20</v>
      </c>
      <c r="AC405" s="215" t="s">
        <v>782</v>
      </c>
    </row>
    <row r="406" spans="1:29" x14ac:dyDescent="0.25">
      <c r="A406" s="215">
        <v>403</v>
      </c>
      <c r="B406" s="226"/>
      <c r="C406" s="216"/>
      <c r="D406" s="215"/>
      <c r="E406" s="215"/>
      <c r="F406" s="215"/>
      <c r="G406" s="215"/>
      <c r="H406" s="215"/>
      <c r="I406" s="215"/>
      <c r="J406" s="215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 t="s">
        <v>60</v>
      </c>
      <c r="Y406" s="215">
        <v>1</v>
      </c>
      <c r="Z406" s="215">
        <v>50</v>
      </c>
      <c r="AA406" s="218">
        <f t="shared" si="40"/>
        <v>50</v>
      </c>
      <c r="AB406" s="226" t="s">
        <v>20</v>
      </c>
      <c r="AC406" s="215" t="s">
        <v>782</v>
      </c>
    </row>
    <row r="407" spans="1:29" ht="48" x14ac:dyDescent="0.25">
      <c r="A407" s="215">
        <v>404</v>
      </c>
      <c r="B407" s="226" t="s">
        <v>2255</v>
      </c>
      <c r="C407" s="216" t="s">
        <v>2256</v>
      </c>
      <c r="D407" s="215"/>
      <c r="E407" s="215"/>
      <c r="F407" s="215"/>
      <c r="G407" s="215"/>
      <c r="H407" s="215"/>
      <c r="I407" s="215"/>
      <c r="J407" s="215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>
        <v>1</v>
      </c>
      <c r="W407" s="226"/>
      <c r="X407" s="226" t="s">
        <v>60</v>
      </c>
      <c r="Y407" s="215">
        <v>1</v>
      </c>
      <c r="Z407" s="215">
        <v>45</v>
      </c>
      <c r="AA407" s="218">
        <f t="shared" si="40"/>
        <v>45</v>
      </c>
      <c r="AB407" s="226" t="s">
        <v>20</v>
      </c>
      <c r="AC407" s="215" t="s">
        <v>782</v>
      </c>
    </row>
    <row r="408" spans="1:29" ht="48" x14ac:dyDescent="0.25">
      <c r="A408" s="215">
        <v>405</v>
      </c>
      <c r="B408" s="226" t="s">
        <v>2257</v>
      </c>
      <c r="C408" s="216" t="s">
        <v>2258</v>
      </c>
      <c r="D408" s="215"/>
      <c r="E408" s="215"/>
      <c r="F408" s="215"/>
      <c r="G408" s="215"/>
      <c r="H408" s="215"/>
      <c r="I408" s="215"/>
      <c r="J408" s="215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 t="s">
        <v>60</v>
      </c>
      <c r="Y408" s="215">
        <v>1</v>
      </c>
      <c r="Z408" s="215">
        <v>63</v>
      </c>
      <c r="AA408" s="218">
        <f t="shared" si="40"/>
        <v>63</v>
      </c>
      <c r="AB408" s="226" t="s">
        <v>20</v>
      </c>
      <c r="AC408" s="215" t="s">
        <v>782</v>
      </c>
    </row>
    <row r="409" spans="1:29" ht="36" x14ac:dyDescent="0.25">
      <c r="A409" s="215">
        <v>406</v>
      </c>
      <c r="B409" s="226" t="s">
        <v>2259</v>
      </c>
      <c r="C409" s="216" t="s">
        <v>2260</v>
      </c>
      <c r="D409" s="215"/>
      <c r="E409" s="215"/>
      <c r="F409" s="215"/>
      <c r="G409" s="215"/>
      <c r="H409" s="215"/>
      <c r="I409" s="215"/>
      <c r="J409" s="215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 t="s">
        <v>60</v>
      </c>
      <c r="Y409" s="215">
        <v>1</v>
      </c>
      <c r="Z409" s="215">
        <v>62.5</v>
      </c>
      <c r="AA409" s="218">
        <f t="shared" si="40"/>
        <v>62.5</v>
      </c>
      <c r="AB409" s="226" t="s">
        <v>20</v>
      </c>
      <c r="AC409" s="215" t="s">
        <v>782</v>
      </c>
    </row>
    <row r="410" spans="1:29" ht="36" x14ac:dyDescent="0.25">
      <c r="A410" s="215">
        <v>407</v>
      </c>
      <c r="B410" s="226" t="s">
        <v>2261</v>
      </c>
      <c r="C410" s="216" t="s">
        <v>2262</v>
      </c>
      <c r="D410" s="215"/>
      <c r="E410" s="215"/>
      <c r="F410" s="215"/>
      <c r="G410" s="215"/>
      <c r="H410" s="215"/>
      <c r="I410" s="215"/>
      <c r="J410" s="215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>
        <v>1</v>
      </c>
      <c r="W410" s="226"/>
      <c r="X410" s="226" t="s">
        <v>60</v>
      </c>
      <c r="Y410" s="215">
        <v>1</v>
      </c>
      <c r="Z410" s="215">
        <v>75</v>
      </c>
      <c r="AA410" s="218">
        <f t="shared" si="40"/>
        <v>75</v>
      </c>
      <c r="AB410" s="226" t="s">
        <v>20</v>
      </c>
      <c r="AC410" s="215" t="s">
        <v>782</v>
      </c>
    </row>
    <row r="411" spans="1:29" ht="48" x14ac:dyDescent="0.25">
      <c r="A411" s="215">
        <v>408</v>
      </c>
      <c r="B411" s="226" t="s">
        <v>2263</v>
      </c>
      <c r="C411" s="224" t="s">
        <v>2264</v>
      </c>
      <c r="D411" s="215"/>
      <c r="E411" s="215"/>
      <c r="F411" s="215"/>
      <c r="G411" s="215"/>
      <c r="H411" s="215"/>
      <c r="I411" s="215"/>
      <c r="J411" s="215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 t="s">
        <v>60</v>
      </c>
      <c r="Y411" s="215">
        <v>1</v>
      </c>
      <c r="Z411" s="215">
        <v>125</v>
      </c>
      <c r="AA411" s="218">
        <f t="shared" si="40"/>
        <v>125</v>
      </c>
      <c r="AB411" s="226" t="s">
        <v>20</v>
      </c>
      <c r="AC411" s="215" t="s">
        <v>782</v>
      </c>
    </row>
    <row r="412" spans="1:29" ht="36" x14ac:dyDescent="0.25">
      <c r="A412" s="215">
        <v>409</v>
      </c>
      <c r="B412" s="226" t="s">
        <v>2265</v>
      </c>
      <c r="C412" s="216" t="s">
        <v>2266</v>
      </c>
      <c r="D412" s="215"/>
      <c r="E412" s="215"/>
      <c r="F412" s="215"/>
      <c r="G412" s="215"/>
      <c r="H412" s="215"/>
      <c r="I412" s="215"/>
      <c r="J412" s="215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 t="s">
        <v>60</v>
      </c>
      <c r="Y412" s="215">
        <v>1</v>
      </c>
      <c r="Z412" s="215">
        <v>62.5</v>
      </c>
      <c r="AA412" s="218">
        <f t="shared" si="40"/>
        <v>62.5</v>
      </c>
      <c r="AB412" s="226" t="s">
        <v>20</v>
      </c>
      <c r="AC412" s="215" t="s">
        <v>782</v>
      </c>
    </row>
    <row r="413" spans="1:29" ht="48" x14ac:dyDescent="0.25">
      <c r="A413" s="215">
        <v>410</v>
      </c>
      <c r="B413" s="226" t="s">
        <v>2267</v>
      </c>
      <c r="C413" s="216" t="s">
        <v>2268</v>
      </c>
      <c r="D413" s="215"/>
      <c r="E413" s="215"/>
      <c r="F413" s="215"/>
      <c r="G413" s="215"/>
      <c r="H413" s="215"/>
      <c r="I413" s="215"/>
      <c r="J413" s="215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>
        <v>4</v>
      </c>
      <c r="W413" s="226"/>
      <c r="X413" s="226" t="s">
        <v>60</v>
      </c>
      <c r="Y413" s="215">
        <v>1</v>
      </c>
      <c r="Z413" s="215">
        <v>180</v>
      </c>
      <c r="AA413" s="218">
        <f t="shared" si="40"/>
        <v>180</v>
      </c>
      <c r="AB413" s="226" t="s">
        <v>20</v>
      </c>
      <c r="AC413" s="215" t="s">
        <v>782</v>
      </c>
    </row>
    <row r="414" spans="1:29" ht="24" x14ac:dyDescent="0.25">
      <c r="A414" s="215">
        <v>411</v>
      </c>
      <c r="B414" s="226" t="s">
        <v>2269</v>
      </c>
      <c r="C414" s="216" t="s">
        <v>2270</v>
      </c>
      <c r="D414" s="215"/>
      <c r="E414" s="215"/>
      <c r="F414" s="215"/>
      <c r="G414" s="215"/>
      <c r="H414" s="215"/>
      <c r="I414" s="215"/>
      <c r="J414" s="215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>
        <v>1</v>
      </c>
      <c r="W414" s="226"/>
      <c r="X414" s="226" t="s">
        <v>60</v>
      </c>
      <c r="Y414" s="219">
        <v>1</v>
      </c>
      <c r="Z414" s="215">
        <v>25</v>
      </c>
      <c r="AA414" s="218">
        <f t="shared" si="40"/>
        <v>25</v>
      </c>
      <c r="AB414" s="226" t="s">
        <v>20</v>
      </c>
      <c r="AC414" s="215" t="s">
        <v>782</v>
      </c>
    </row>
    <row r="415" spans="1:29" ht="36" x14ac:dyDescent="0.25">
      <c r="A415" s="215">
        <v>412</v>
      </c>
      <c r="B415" s="226" t="s">
        <v>2271</v>
      </c>
      <c r="C415" s="216" t="s">
        <v>2272</v>
      </c>
      <c r="D415" s="215"/>
      <c r="E415" s="215"/>
      <c r="F415" s="215"/>
      <c r="G415" s="215"/>
      <c r="H415" s="215"/>
      <c r="I415" s="215"/>
      <c r="J415" s="215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>
        <v>1</v>
      </c>
      <c r="W415" s="226"/>
      <c r="X415" s="226" t="s">
        <v>60</v>
      </c>
      <c r="Y415" s="215">
        <v>1</v>
      </c>
      <c r="Z415" s="215">
        <v>15</v>
      </c>
      <c r="AA415" s="218">
        <f t="shared" si="40"/>
        <v>15</v>
      </c>
      <c r="AB415" s="226" t="s">
        <v>20</v>
      </c>
      <c r="AC415" s="215" t="s">
        <v>782</v>
      </c>
    </row>
    <row r="416" spans="1:29" ht="36" x14ac:dyDescent="0.25">
      <c r="A416" s="215">
        <v>413</v>
      </c>
      <c r="B416" s="226" t="s">
        <v>2273</v>
      </c>
      <c r="C416" s="216" t="s">
        <v>2274</v>
      </c>
      <c r="D416" s="215"/>
      <c r="E416" s="215"/>
      <c r="F416" s="215"/>
      <c r="G416" s="215"/>
      <c r="H416" s="215"/>
      <c r="I416" s="215"/>
      <c r="J416" s="215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>
        <v>1</v>
      </c>
      <c r="W416" s="226"/>
      <c r="X416" s="226" t="s">
        <v>60</v>
      </c>
      <c r="Y416" s="215">
        <v>1</v>
      </c>
      <c r="Z416" s="215">
        <v>35</v>
      </c>
      <c r="AA416" s="218">
        <f t="shared" si="40"/>
        <v>35</v>
      </c>
      <c r="AB416" s="226" t="s">
        <v>20</v>
      </c>
      <c r="AC416" s="215" t="s">
        <v>782</v>
      </c>
    </row>
    <row r="417" spans="1:29" ht="36" x14ac:dyDescent="0.25">
      <c r="A417" s="215">
        <v>414</v>
      </c>
      <c r="B417" s="226" t="s">
        <v>2275</v>
      </c>
      <c r="C417" s="216" t="s">
        <v>2276</v>
      </c>
      <c r="D417" s="215"/>
      <c r="E417" s="215"/>
      <c r="F417" s="215"/>
      <c r="G417" s="215"/>
      <c r="H417" s="215"/>
      <c r="I417" s="215"/>
      <c r="J417" s="215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 t="s">
        <v>60</v>
      </c>
      <c r="Y417" s="215">
        <v>1</v>
      </c>
      <c r="Z417" s="215">
        <v>125</v>
      </c>
      <c r="AA417" s="218">
        <f t="shared" si="40"/>
        <v>125</v>
      </c>
      <c r="AB417" s="226" t="s">
        <v>20</v>
      </c>
      <c r="AC417" s="215" t="s">
        <v>782</v>
      </c>
    </row>
    <row r="418" spans="1:29" ht="36" x14ac:dyDescent="0.25">
      <c r="A418" s="215">
        <v>415</v>
      </c>
      <c r="B418" s="226" t="s">
        <v>2277</v>
      </c>
      <c r="C418" s="216" t="s">
        <v>2278</v>
      </c>
      <c r="D418" s="215"/>
      <c r="E418" s="215"/>
      <c r="F418" s="215"/>
      <c r="G418" s="215"/>
      <c r="H418" s="215"/>
      <c r="I418" s="215"/>
      <c r="J418" s="215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 t="s">
        <v>60</v>
      </c>
      <c r="Y418" s="215">
        <v>1</v>
      </c>
      <c r="Z418" s="215">
        <v>65</v>
      </c>
      <c r="AA418" s="218">
        <f t="shared" ref="AA418:AA481" si="41">Y418*Z418</f>
        <v>65</v>
      </c>
      <c r="AB418" s="226" t="s">
        <v>20</v>
      </c>
      <c r="AC418" s="215" t="s">
        <v>782</v>
      </c>
    </row>
    <row r="419" spans="1:29" ht="24" x14ac:dyDescent="0.25">
      <c r="A419" s="215">
        <v>416</v>
      </c>
      <c r="B419" s="226" t="s">
        <v>2279</v>
      </c>
      <c r="C419" s="216" t="s">
        <v>2280</v>
      </c>
      <c r="D419" s="215"/>
      <c r="E419" s="215"/>
      <c r="F419" s="215"/>
      <c r="G419" s="215"/>
      <c r="H419" s="215"/>
      <c r="I419" s="215"/>
      <c r="J419" s="215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>
        <v>1</v>
      </c>
      <c r="W419" s="226"/>
      <c r="X419" s="226" t="s">
        <v>60</v>
      </c>
      <c r="Y419" s="215">
        <v>1</v>
      </c>
      <c r="Z419" s="215">
        <v>45</v>
      </c>
      <c r="AA419" s="218">
        <f t="shared" si="41"/>
        <v>45</v>
      </c>
      <c r="AB419" s="226" t="s">
        <v>20</v>
      </c>
      <c r="AC419" s="215" t="s">
        <v>782</v>
      </c>
    </row>
    <row r="420" spans="1:29" ht="36" x14ac:dyDescent="0.25">
      <c r="A420" s="215">
        <v>417</v>
      </c>
      <c r="B420" s="226" t="s">
        <v>2281</v>
      </c>
      <c r="C420" s="216" t="s">
        <v>2282</v>
      </c>
      <c r="D420" s="215"/>
      <c r="E420" s="215"/>
      <c r="F420" s="215"/>
      <c r="G420" s="215"/>
      <c r="H420" s="215"/>
      <c r="I420" s="215"/>
      <c r="J420" s="215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 t="s">
        <v>60</v>
      </c>
      <c r="Y420" s="215">
        <v>1</v>
      </c>
      <c r="Z420" s="215">
        <v>63</v>
      </c>
      <c r="AA420" s="218">
        <f t="shared" si="41"/>
        <v>63</v>
      </c>
      <c r="AB420" s="226" t="s">
        <v>20</v>
      </c>
      <c r="AC420" s="215" t="s">
        <v>782</v>
      </c>
    </row>
    <row r="421" spans="1:29" ht="36" x14ac:dyDescent="0.25">
      <c r="A421" s="215">
        <v>418</v>
      </c>
      <c r="B421" s="226" t="s">
        <v>2283</v>
      </c>
      <c r="C421" s="216" t="s">
        <v>2284</v>
      </c>
      <c r="D421" s="215"/>
      <c r="E421" s="215"/>
      <c r="F421" s="215"/>
      <c r="G421" s="215"/>
      <c r="H421" s="215"/>
      <c r="I421" s="215"/>
      <c r="J421" s="215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 t="s">
        <v>60</v>
      </c>
      <c r="Y421" s="215">
        <v>1</v>
      </c>
      <c r="Z421" s="215">
        <v>40</v>
      </c>
      <c r="AA421" s="218">
        <f t="shared" si="41"/>
        <v>40</v>
      </c>
      <c r="AB421" s="226" t="s">
        <v>20</v>
      </c>
      <c r="AC421" s="215" t="s">
        <v>782</v>
      </c>
    </row>
    <row r="422" spans="1:29" x14ac:dyDescent="0.25">
      <c r="A422" s="215">
        <v>419</v>
      </c>
      <c r="B422" s="226"/>
      <c r="C422" s="216"/>
      <c r="D422" s="215"/>
      <c r="E422" s="215"/>
      <c r="F422" s="215"/>
      <c r="G422" s="215"/>
      <c r="H422" s="215"/>
      <c r="I422" s="215"/>
      <c r="J422" s="215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 t="s">
        <v>60</v>
      </c>
      <c r="Y422" s="215">
        <v>1</v>
      </c>
      <c r="Z422" s="215">
        <v>35</v>
      </c>
      <c r="AA422" s="218">
        <f t="shared" si="41"/>
        <v>35</v>
      </c>
      <c r="AB422" s="226" t="s">
        <v>20</v>
      </c>
      <c r="AC422" s="215" t="s">
        <v>782</v>
      </c>
    </row>
    <row r="423" spans="1:29" ht="48" x14ac:dyDescent="0.25">
      <c r="A423" s="215">
        <v>420</v>
      </c>
      <c r="B423" s="226" t="s">
        <v>2285</v>
      </c>
      <c r="C423" s="216" t="s">
        <v>2286</v>
      </c>
      <c r="D423" s="215"/>
      <c r="E423" s="215"/>
      <c r="F423" s="215"/>
      <c r="G423" s="215"/>
      <c r="H423" s="215"/>
      <c r="I423" s="215"/>
      <c r="J423" s="215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>
        <v>1</v>
      </c>
      <c r="W423" s="226"/>
      <c r="X423" s="226" t="s">
        <v>60</v>
      </c>
      <c r="Y423" s="215">
        <v>1</v>
      </c>
      <c r="Z423" s="215">
        <v>20</v>
      </c>
      <c r="AA423" s="218">
        <f t="shared" si="41"/>
        <v>20</v>
      </c>
      <c r="AB423" s="226" t="s">
        <v>20</v>
      </c>
      <c r="AC423" s="215" t="s">
        <v>782</v>
      </c>
    </row>
    <row r="424" spans="1:29" ht="72" x14ac:dyDescent="0.25">
      <c r="A424" s="215">
        <v>421</v>
      </c>
      <c r="B424" s="226" t="s">
        <v>2287</v>
      </c>
      <c r="C424" s="216" t="s">
        <v>2288</v>
      </c>
      <c r="D424" s="215"/>
      <c r="E424" s="215"/>
      <c r="F424" s="215"/>
      <c r="G424" s="215"/>
      <c r="H424" s="215"/>
      <c r="I424" s="215"/>
      <c r="J424" s="215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 t="s">
        <v>60</v>
      </c>
      <c r="Y424" s="215">
        <v>1</v>
      </c>
      <c r="Z424" s="215">
        <v>62.5</v>
      </c>
      <c r="AA424" s="218">
        <f t="shared" si="41"/>
        <v>62.5</v>
      </c>
      <c r="AB424" s="226" t="s">
        <v>20</v>
      </c>
      <c r="AC424" s="215" t="s">
        <v>782</v>
      </c>
    </row>
    <row r="425" spans="1:29" ht="24" x14ac:dyDescent="0.25">
      <c r="A425" s="215">
        <v>422</v>
      </c>
      <c r="B425" s="226" t="s">
        <v>2289</v>
      </c>
      <c r="C425" s="216" t="s">
        <v>2290</v>
      </c>
      <c r="D425" s="215"/>
      <c r="E425" s="215"/>
      <c r="F425" s="215"/>
      <c r="G425" s="215"/>
      <c r="H425" s="215"/>
      <c r="I425" s="215"/>
      <c r="J425" s="215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 t="s">
        <v>60</v>
      </c>
      <c r="Y425" s="215">
        <v>1</v>
      </c>
      <c r="Z425" s="215">
        <v>15</v>
      </c>
      <c r="AA425" s="218">
        <f t="shared" si="41"/>
        <v>15</v>
      </c>
      <c r="AB425" s="226" t="s">
        <v>20</v>
      </c>
      <c r="AC425" s="215" t="s">
        <v>782</v>
      </c>
    </row>
    <row r="426" spans="1:29" ht="48" x14ac:dyDescent="0.25">
      <c r="A426" s="215">
        <v>423</v>
      </c>
      <c r="B426" s="226" t="s">
        <v>2291</v>
      </c>
      <c r="C426" s="216" t="s">
        <v>2292</v>
      </c>
      <c r="D426" s="215"/>
      <c r="E426" s="215"/>
      <c r="F426" s="215"/>
      <c r="G426" s="215"/>
      <c r="H426" s="215"/>
      <c r="I426" s="215"/>
      <c r="J426" s="215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 t="s">
        <v>60</v>
      </c>
      <c r="Y426" s="215">
        <v>1</v>
      </c>
      <c r="Z426" s="215">
        <v>15</v>
      </c>
      <c r="AA426" s="218">
        <f t="shared" si="41"/>
        <v>15</v>
      </c>
      <c r="AB426" s="226" t="s">
        <v>20</v>
      </c>
      <c r="AC426" s="215" t="s">
        <v>782</v>
      </c>
    </row>
    <row r="427" spans="1:29" ht="60" x14ac:dyDescent="0.25">
      <c r="A427" s="215">
        <v>424</v>
      </c>
      <c r="B427" s="226" t="s">
        <v>2293</v>
      </c>
      <c r="C427" s="216" t="s">
        <v>2294</v>
      </c>
      <c r="D427" s="215"/>
      <c r="E427" s="215"/>
      <c r="F427" s="215"/>
      <c r="G427" s="215"/>
      <c r="H427" s="215"/>
      <c r="I427" s="215"/>
      <c r="J427" s="215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 t="s">
        <v>60</v>
      </c>
      <c r="Y427" s="215">
        <v>1</v>
      </c>
      <c r="Z427" s="215">
        <v>30</v>
      </c>
      <c r="AA427" s="218">
        <f t="shared" si="41"/>
        <v>30</v>
      </c>
      <c r="AB427" s="226" t="s">
        <v>20</v>
      </c>
      <c r="AC427" s="215" t="s">
        <v>782</v>
      </c>
    </row>
    <row r="428" spans="1:29" ht="48" x14ac:dyDescent="0.25">
      <c r="A428" s="215">
        <v>425</v>
      </c>
      <c r="B428" s="226" t="s">
        <v>2295</v>
      </c>
      <c r="C428" s="216" t="s">
        <v>2296</v>
      </c>
      <c r="D428" s="215"/>
      <c r="E428" s="215"/>
      <c r="F428" s="215"/>
      <c r="G428" s="215"/>
      <c r="H428" s="215"/>
      <c r="I428" s="215"/>
      <c r="J428" s="215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 t="s">
        <v>60</v>
      </c>
      <c r="Y428" s="215">
        <v>1</v>
      </c>
      <c r="Z428" s="215">
        <v>100</v>
      </c>
      <c r="AA428" s="218">
        <f t="shared" si="41"/>
        <v>100</v>
      </c>
      <c r="AB428" s="226" t="s">
        <v>20</v>
      </c>
      <c r="AC428" s="215" t="s">
        <v>782</v>
      </c>
    </row>
    <row r="429" spans="1:29" ht="60" x14ac:dyDescent="0.25">
      <c r="A429" s="215">
        <v>426</v>
      </c>
      <c r="B429" s="226" t="s">
        <v>2297</v>
      </c>
      <c r="C429" s="216" t="s">
        <v>2298</v>
      </c>
      <c r="D429" s="215"/>
      <c r="E429" s="215"/>
      <c r="F429" s="215"/>
      <c r="G429" s="215"/>
      <c r="H429" s="215"/>
      <c r="I429" s="215"/>
      <c r="J429" s="215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>
        <v>1</v>
      </c>
      <c r="W429" s="226"/>
      <c r="X429" s="226" t="s">
        <v>60</v>
      </c>
      <c r="Y429" s="215">
        <v>1</v>
      </c>
      <c r="Z429" s="215">
        <v>45</v>
      </c>
      <c r="AA429" s="218">
        <f t="shared" si="41"/>
        <v>45</v>
      </c>
      <c r="AB429" s="226" t="s">
        <v>20</v>
      </c>
      <c r="AC429" s="215" t="s">
        <v>782</v>
      </c>
    </row>
    <row r="430" spans="1:29" ht="48" x14ac:dyDescent="0.25">
      <c r="A430" s="215">
        <v>427</v>
      </c>
      <c r="B430" s="226" t="s">
        <v>2299</v>
      </c>
      <c r="C430" s="224" t="s">
        <v>2300</v>
      </c>
      <c r="D430" s="215"/>
      <c r="E430" s="215"/>
      <c r="F430" s="215"/>
      <c r="G430" s="215"/>
      <c r="H430" s="215"/>
      <c r="I430" s="215"/>
      <c r="J430" s="215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>
        <v>2</v>
      </c>
      <c r="W430" s="226"/>
      <c r="X430" s="226" t="s">
        <v>60</v>
      </c>
      <c r="Y430" s="215">
        <v>1</v>
      </c>
      <c r="Z430" s="215">
        <v>125</v>
      </c>
      <c r="AA430" s="218">
        <f t="shared" si="41"/>
        <v>125</v>
      </c>
      <c r="AB430" s="226" t="s">
        <v>20</v>
      </c>
      <c r="AC430" s="215" t="s">
        <v>782</v>
      </c>
    </row>
    <row r="431" spans="1:29" ht="84" x14ac:dyDescent="0.25">
      <c r="A431" s="215">
        <v>428</v>
      </c>
      <c r="B431" s="226" t="s">
        <v>2301</v>
      </c>
      <c r="C431" s="216" t="s">
        <v>2302</v>
      </c>
      <c r="D431" s="215"/>
      <c r="E431" s="215"/>
      <c r="F431" s="215"/>
      <c r="G431" s="215"/>
      <c r="H431" s="215"/>
      <c r="I431" s="215"/>
      <c r="J431" s="215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 t="s">
        <v>60</v>
      </c>
      <c r="Y431" s="215">
        <v>1</v>
      </c>
      <c r="Z431" s="215">
        <v>30</v>
      </c>
      <c r="AA431" s="218">
        <f t="shared" si="41"/>
        <v>30</v>
      </c>
      <c r="AB431" s="226" t="s">
        <v>20</v>
      </c>
      <c r="AC431" s="215" t="s">
        <v>782</v>
      </c>
    </row>
    <row r="432" spans="1:29" ht="48" x14ac:dyDescent="0.25">
      <c r="A432" s="215">
        <v>429</v>
      </c>
      <c r="B432" s="226" t="s">
        <v>2303</v>
      </c>
      <c r="C432" s="216" t="s">
        <v>2304</v>
      </c>
      <c r="D432" s="215"/>
      <c r="E432" s="215"/>
      <c r="F432" s="215"/>
      <c r="G432" s="215"/>
      <c r="H432" s="215"/>
      <c r="I432" s="215"/>
      <c r="J432" s="215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>
        <v>1</v>
      </c>
      <c r="W432" s="226"/>
      <c r="X432" s="226" t="s">
        <v>60</v>
      </c>
      <c r="Y432" s="215">
        <v>1</v>
      </c>
      <c r="Z432" s="215">
        <v>50</v>
      </c>
      <c r="AA432" s="218">
        <f t="shared" si="41"/>
        <v>50</v>
      </c>
      <c r="AB432" s="226" t="s">
        <v>20</v>
      </c>
      <c r="AC432" s="215" t="s">
        <v>782</v>
      </c>
    </row>
    <row r="433" spans="1:29" ht="48" x14ac:dyDescent="0.25">
      <c r="A433" s="215">
        <v>430</v>
      </c>
      <c r="B433" s="226" t="s">
        <v>2305</v>
      </c>
      <c r="C433" s="216" t="s">
        <v>2306</v>
      </c>
      <c r="D433" s="215"/>
      <c r="E433" s="215"/>
      <c r="F433" s="215"/>
      <c r="G433" s="215"/>
      <c r="H433" s="215"/>
      <c r="I433" s="215"/>
      <c r="J433" s="215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 t="s">
        <v>60</v>
      </c>
      <c r="Y433" s="215">
        <v>1</v>
      </c>
      <c r="Z433" s="215">
        <v>40</v>
      </c>
      <c r="AA433" s="218">
        <f t="shared" si="41"/>
        <v>40</v>
      </c>
      <c r="AB433" s="226" t="s">
        <v>20</v>
      </c>
      <c r="AC433" s="215" t="s">
        <v>782</v>
      </c>
    </row>
    <row r="434" spans="1:29" ht="48" x14ac:dyDescent="0.25">
      <c r="A434" s="215">
        <v>431</v>
      </c>
      <c r="B434" s="226" t="s">
        <v>2307</v>
      </c>
      <c r="C434" s="216" t="s">
        <v>2308</v>
      </c>
      <c r="D434" s="215"/>
      <c r="E434" s="215"/>
      <c r="F434" s="215"/>
      <c r="G434" s="215"/>
      <c r="H434" s="215"/>
      <c r="I434" s="215"/>
      <c r="J434" s="215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 t="s">
        <v>60</v>
      </c>
      <c r="Y434" s="215">
        <v>1</v>
      </c>
      <c r="Z434" s="215">
        <v>100</v>
      </c>
      <c r="AA434" s="218">
        <f t="shared" si="41"/>
        <v>100</v>
      </c>
      <c r="AB434" s="226" t="s">
        <v>20</v>
      </c>
      <c r="AC434" s="215" t="s">
        <v>782</v>
      </c>
    </row>
    <row r="435" spans="1:29" ht="48" x14ac:dyDescent="0.25">
      <c r="A435" s="215">
        <v>432</v>
      </c>
      <c r="B435" s="226" t="s">
        <v>2309</v>
      </c>
      <c r="C435" s="216" t="s">
        <v>2310</v>
      </c>
      <c r="D435" s="215"/>
      <c r="E435" s="215"/>
      <c r="F435" s="215"/>
      <c r="G435" s="215"/>
      <c r="H435" s="215"/>
      <c r="I435" s="215"/>
      <c r="J435" s="215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 t="s">
        <v>60</v>
      </c>
      <c r="Y435" s="215">
        <v>1</v>
      </c>
      <c r="Z435" s="215">
        <v>62.5</v>
      </c>
      <c r="AA435" s="218">
        <f t="shared" si="41"/>
        <v>62.5</v>
      </c>
      <c r="AB435" s="226" t="s">
        <v>20</v>
      </c>
      <c r="AC435" s="215" t="s">
        <v>782</v>
      </c>
    </row>
    <row r="436" spans="1:29" ht="24" x14ac:dyDescent="0.25">
      <c r="A436" s="215">
        <v>433</v>
      </c>
      <c r="B436" s="226" t="s">
        <v>2311</v>
      </c>
      <c r="C436" s="216" t="s">
        <v>2312</v>
      </c>
      <c r="D436" s="215"/>
      <c r="E436" s="215"/>
      <c r="F436" s="215"/>
      <c r="G436" s="215"/>
      <c r="H436" s="215"/>
      <c r="I436" s="215"/>
      <c r="J436" s="215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 t="s">
        <v>60</v>
      </c>
      <c r="Y436" s="215">
        <v>1</v>
      </c>
      <c r="Z436" s="215">
        <v>25</v>
      </c>
      <c r="AA436" s="218">
        <f t="shared" si="41"/>
        <v>25</v>
      </c>
      <c r="AB436" s="226" t="s">
        <v>20</v>
      </c>
      <c r="AC436" s="215" t="s">
        <v>782</v>
      </c>
    </row>
    <row r="437" spans="1:29" ht="72" x14ac:dyDescent="0.25">
      <c r="A437" s="215">
        <v>434</v>
      </c>
      <c r="B437" s="226" t="s">
        <v>2313</v>
      </c>
      <c r="C437" s="216" t="s">
        <v>2314</v>
      </c>
      <c r="D437" s="215"/>
      <c r="E437" s="215"/>
      <c r="F437" s="215"/>
      <c r="G437" s="215"/>
      <c r="H437" s="215"/>
      <c r="I437" s="215"/>
      <c r="J437" s="215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 t="s">
        <v>60</v>
      </c>
      <c r="Y437" s="226">
        <v>1</v>
      </c>
      <c r="Z437" s="215">
        <v>82.5</v>
      </c>
      <c r="AA437" s="218">
        <f t="shared" si="41"/>
        <v>82.5</v>
      </c>
      <c r="AB437" s="226" t="s">
        <v>20</v>
      </c>
      <c r="AC437" s="215" t="s">
        <v>782</v>
      </c>
    </row>
    <row r="438" spans="1:29" ht="60" x14ac:dyDescent="0.25">
      <c r="A438" s="215">
        <v>435</v>
      </c>
      <c r="B438" s="226" t="s">
        <v>2315</v>
      </c>
      <c r="C438" s="216" t="s">
        <v>2316</v>
      </c>
      <c r="D438" s="215"/>
      <c r="E438" s="215"/>
      <c r="F438" s="215"/>
      <c r="G438" s="215"/>
      <c r="H438" s="215"/>
      <c r="I438" s="215"/>
      <c r="J438" s="215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 t="s">
        <v>60</v>
      </c>
      <c r="Y438" s="226">
        <v>1</v>
      </c>
      <c r="Z438" s="215">
        <v>62.5</v>
      </c>
      <c r="AA438" s="218">
        <f t="shared" si="41"/>
        <v>62.5</v>
      </c>
      <c r="AB438" s="226" t="s">
        <v>20</v>
      </c>
      <c r="AC438" s="215" t="s">
        <v>782</v>
      </c>
    </row>
    <row r="439" spans="1:29" ht="36" x14ac:dyDescent="0.25">
      <c r="A439" s="215">
        <v>436</v>
      </c>
      <c r="B439" s="226" t="s">
        <v>2317</v>
      </c>
      <c r="C439" s="216" t="s">
        <v>2318</v>
      </c>
      <c r="D439" s="215"/>
      <c r="E439" s="215"/>
      <c r="F439" s="215"/>
      <c r="G439" s="215"/>
      <c r="H439" s="215"/>
      <c r="I439" s="215"/>
      <c r="J439" s="215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>
        <v>1</v>
      </c>
      <c r="W439" s="226"/>
      <c r="X439" s="226" t="s">
        <v>60</v>
      </c>
      <c r="Y439" s="226">
        <v>1</v>
      </c>
      <c r="Z439" s="215">
        <v>62.5</v>
      </c>
      <c r="AA439" s="218">
        <f t="shared" si="41"/>
        <v>62.5</v>
      </c>
      <c r="AB439" s="226" t="s">
        <v>20</v>
      </c>
      <c r="AC439" s="215" t="s">
        <v>782</v>
      </c>
    </row>
    <row r="440" spans="1:29" ht="96" x14ac:dyDescent="0.25">
      <c r="A440" s="215">
        <v>437</v>
      </c>
      <c r="B440" s="226" t="s">
        <v>2319</v>
      </c>
      <c r="C440" s="216" t="s">
        <v>2320</v>
      </c>
      <c r="D440" s="215"/>
      <c r="E440" s="215"/>
      <c r="F440" s="215"/>
      <c r="G440" s="215"/>
      <c r="H440" s="215"/>
      <c r="I440" s="215"/>
      <c r="J440" s="215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 t="s">
        <v>60</v>
      </c>
      <c r="Y440" s="226">
        <v>1</v>
      </c>
      <c r="Z440" s="215">
        <v>62.5</v>
      </c>
      <c r="AA440" s="218">
        <f t="shared" si="41"/>
        <v>62.5</v>
      </c>
      <c r="AB440" s="226" t="s">
        <v>20</v>
      </c>
      <c r="AC440" s="215" t="s">
        <v>782</v>
      </c>
    </row>
    <row r="441" spans="1:29" ht="48" x14ac:dyDescent="0.25">
      <c r="A441" s="215">
        <v>438</v>
      </c>
      <c r="B441" s="226" t="s">
        <v>2321</v>
      </c>
      <c r="C441" s="216" t="s">
        <v>2322</v>
      </c>
      <c r="D441" s="215"/>
      <c r="E441" s="215"/>
      <c r="F441" s="215"/>
      <c r="G441" s="215"/>
      <c r="H441" s="215"/>
      <c r="I441" s="215"/>
      <c r="J441" s="215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 t="s">
        <v>60</v>
      </c>
      <c r="Y441" s="226">
        <v>1</v>
      </c>
      <c r="Z441" s="215">
        <v>40</v>
      </c>
      <c r="AA441" s="218">
        <f t="shared" si="41"/>
        <v>40</v>
      </c>
      <c r="AB441" s="226" t="s">
        <v>20</v>
      </c>
      <c r="AC441" s="215" t="s">
        <v>782</v>
      </c>
    </row>
    <row r="442" spans="1:29" ht="60" x14ac:dyDescent="0.25">
      <c r="A442" s="215">
        <v>439</v>
      </c>
      <c r="B442" s="226" t="s">
        <v>2323</v>
      </c>
      <c r="C442" s="216" t="s">
        <v>2324</v>
      </c>
      <c r="D442" s="215"/>
      <c r="E442" s="215"/>
      <c r="F442" s="215"/>
      <c r="G442" s="215"/>
      <c r="H442" s="215"/>
      <c r="I442" s="215"/>
      <c r="J442" s="215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>
        <v>1</v>
      </c>
      <c r="W442" s="226"/>
      <c r="X442" s="226" t="s">
        <v>60</v>
      </c>
      <c r="Y442" s="226">
        <v>1</v>
      </c>
      <c r="Z442" s="215">
        <v>62.5</v>
      </c>
      <c r="AA442" s="218">
        <f t="shared" si="41"/>
        <v>62.5</v>
      </c>
      <c r="AB442" s="226" t="s">
        <v>20</v>
      </c>
      <c r="AC442" s="215" t="s">
        <v>782</v>
      </c>
    </row>
    <row r="443" spans="1:29" ht="60" x14ac:dyDescent="0.25">
      <c r="A443" s="215">
        <v>440</v>
      </c>
      <c r="B443" s="226" t="s">
        <v>2325</v>
      </c>
      <c r="C443" s="224" t="s">
        <v>2326</v>
      </c>
      <c r="D443" s="225"/>
      <c r="E443" s="225"/>
      <c r="F443" s="225"/>
      <c r="G443" s="225"/>
      <c r="H443" s="225"/>
      <c r="I443" s="225"/>
      <c r="J443" s="225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 t="s">
        <v>60</v>
      </c>
      <c r="Y443" s="233">
        <v>1</v>
      </c>
      <c r="Z443" s="215">
        <v>25</v>
      </c>
      <c r="AA443" s="218">
        <f t="shared" si="41"/>
        <v>25</v>
      </c>
      <c r="AB443" s="226" t="s">
        <v>20</v>
      </c>
      <c r="AC443" s="215" t="s">
        <v>782</v>
      </c>
    </row>
    <row r="444" spans="1:29" ht="48" x14ac:dyDescent="0.25">
      <c r="A444" s="215">
        <v>441</v>
      </c>
      <c r="B444" s="226" t="s">
        <v>2327</v>
      </c>
      <c r="C444" s="224" t="s">
        <v>2328</v>
      </c>
      <c r="D444" s="225"/>
      <c r="E444" s="225"/>
      <c r="F444" s="225"/>
      <c r="G444" s="225"/>
      <c r="H444" s="225"/>
      <c r="I444" s="225"/>
      <c r="J444" s="225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>
        <v>1</v>
      </c>
      <c r="W444" s="226"/>
      <c r="X444" s="226" t="s">
        <v>60</v>
      </c>
      <c r="Y444" s="226">
        <v>1</v>
      </c>
      <c r="Z444" s="215">
        <v>15</v>
      </c>
      <c r="AA444" s="218">
        <f t="shared" si="41"/>
        <v>15</v>
      </c>
      <c r="AB444" s="226" t="s">
        <v>20</v>
      </c>
      <c r="AC444" s="215" t="s">
        <v>782</v>
      </c>
    </row>
    <row r="445" spans="1:29" ht="60" x14ac:dyDescent="0.25">
      <c r="A445" s="215">
        <v>442</v>
      </c>
      <c r="B445" s="226" t="s">
        <v>2329</v>
      </c>
      <c r="C445" s="224" t="s">
        <v>2330</v>
      </c>
      <c r="D445" s="225"/>
      <c r="E445" s="225"/>
      <c r="F445" s="225"/>
      <c r="G445" s="225"/>
      <c r="H445" s="225"/>
      <c r="I445" s="225"/>
      <c r="J445" s="225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 t="s">
        <v>60</v>
      </c>
      <c r="Y445" s="226">
        <v>1</v>
      </c>
      <c r="Z445" s="215">
        <v>40</v>
      </c>
      <c r="AA445" s="218">
        <f t="shared" si="41"/>
        <v>40</v>
      </c>
      <c r="AB445" s="226" t="s">
        <v>20</v>
      </c>
      <c r="AC445" s="215" t="s">
        <v>782</v>
      </c>
    </row>
    <row r="446" spans="1:29" ht="36" x14ac:dyDescent="0.25">
      <c r="A446" s="215">
        <v>443</v>
      </c>
      <c r="B446" s="226" t="s">
        <v>2331</v>
      </c>
      <c r="C446" s="216" t="s">
        <v>2332</v>
      </c>
      <c r="D446" s="215"/>
      <c r="E446" s="215"/>
      <c r="F446" s="215"/>
      <c r="G446" s="215"/>
      <c r="H446" s="215"/>
      <c r="I446" s="215"/>
      <c r="J446" s="215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>
        <v>1</v>
      </c>
      <c r="W446" s="226"/>
      <c r="X446" s="226" t="s">
        <v>60</v>
      </c>
      <c r="Y446" s="226">
        <v>1</v>
      </c>
      <c r="Z446" s="215">
        <v>20</v>
      </c>
      <c r="AA446" s="218">
        <f t="shared" si="41"/>
        <v>20</v>
      </c>
      <c r="AB446" s="226" t="s">
        <v>20</v>
      </c>
      <c r="AC446" s="215" t="s">
        <v>782</v>
      </c>
    </row>
    <row r="447" spans="1:29" ht="48" x14ac:dyDescent="0.25">
      <c r="A447" s="215">
        <v>444</v>
      </c>
      <c r="B447" s="226" t="s">
        <v>2333</v>
      </c>
      <c r="C447" s="216" t="s">
        <v>2334</v>
      </c>
      <c r="D447" s="215"/>
      <c r="E447" s="215"/>
      <c r="F447" s="215"/>
      <c r="G447" s="215"/>
      <c r="H447" s="215"/>
      <c r="I447" s="215"/>
      <c r="J447" s="215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>
        <v>1</v>
      </c>
      <c r="W447" s="226"/>
      <c r="X447" s="226" t="s">
        <v>60</v>
      </c>
      <c r="Y447" s="215">
        <v>1</v>
      </c>
      <c r="Z447" s="215">
        <v>40</v>
      </c>
      <c r="AA447" s="218">
        <f t="shared" si="41"/>
        <v>40</v>
      </c>
      <c r="AB447" s="226" t="s">
        <v>20</v>
      </c>
      <c r="AC447" s="215" t="s">
        <v>782</v>
      </c>
    </row>
    <row r="448" spans="1:29" ht="48" x14ac:dyDescent="0.25">
      <c r="A448" s="215">
        <v>445</v>
      </c>
      <c r="B448" s="226" t="s">
        <v>2335</v>
      </c>
      <c r="C448" s="216" t="s">
        <v>2336</v>
      </c>
      <c r="D448" s="215"/>
      <c r="E448" s="215"/>
      <c r="F448" s="215"/>
      <c r="G448" s="215"/>
      <c r="H448" s="215"/>
      <c r="I448" s="215"/>
      <c r="J448" s="215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 t="s">
        <v>60</v>
      </c>
      <c r="Y448" s="226">
        <v>1</v>
      </c>
      <c r="Z448" s="215">
        <v>45</v>
      </c>
      <c r="AA448" s="218">
        <f t="shared" si="41"/>
        <v>45</v>
      </c>
      <c r="AB448" s="226" t="s">
        <v>20</v>
      </c>
      <c r="AC448" s="215" t="s">
        <v>782</v>
      </c>
    </row>
    <row r="449" spans="1:29" ht="36" x14ac:dyDescent="0.25">
      <c r="A449" s="215">
        <v>446</v>
      </c>
      <c r="B449" s="226" t="s">
        <v>2337</v>
      </c>
      <c r="C449" s="224" t="s">
        <v>2338</v>
      </c>
      <c r="D449" s="225"/>
      <c r="E449" s="225"/>
      <c r="F449" s="225"/>
      <c r="G449" s="225"/>
      <c r="H449" s="225"/>
      <c r="I449" s="225"/>
      <c r="J449" s="225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>
        <v>2</v>
      </c>
      <c r="W449" s="226"/>
      <c r="X449" s="226" t="s">
        <v>60</v>
      </c>
      <c r="Y449" s="226">
        <v>1</v>
      </c>
      <c r="Z449" s="215">
        <v>125</v>
      </c>
      <c r="AA449" s="218">
        <f t="shared" si="41"/>
        <v>125</v>
      </c>
      <c r="AB449" s="226" t="s">
        <v>20</v>
      </c>
      <c r="AC449" s="215" t="s">
        <v>782</v>
      </c>
    </row>
    <row r="450" spans="1:29" ht="84" x14ac:dyDescent="0.25">
      <c r="A450" s="215">
        <v>447</v>
      </c>
      <c r="B450" s="226" t="s">
        <v>2339</v>
      </c>
      <c r="C450" s="224" t="s">
        <v>2340</v>
      </c>
      <c r="D450" s="225"/>
      <c r="E450" s="225"/>
      <c r="F450" s="225"/>
      <c r="G450" s="225"/>
      <c r="H450" s="225"/>
      <c r="I450" s="225"/>
      <c r="J450" s="225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 t="s">
        <v>60</v>
      </c>
      <c r="Y450" s="226">
        <v>1</v>
      </c>
      <c r="Z450" s="215">
        <v>30</v>
      </c>
      <c r="AA450" s="218">
        <f t="shared" si="41"/>
        <v>30</v>
      </c>
      <c r="AB450" s="226" t="s">
        <v>20</v>
      </c>
      <c r="AC450" s="215" t="s">
        <v>782</v>
      </c>
    </row>
    <row r="451" spans="1:29" ht="36" x14ac:dyDescent="0.25">
      <c r="A451" s="215">
        <v>448</v>
      </c>
      <c r="B451" s="226" t="s">
        <v>2341</v>
      </c>
      <c r="C451" s="216" t="s">
        <v>2342</v>
      </c>
      <c r="D451" s="215"/>
      <c r="E451" s="215"/>
      <c r="F451" s="215"/>
      <c r="G451" s="215"/>
      <c r="H451" s="215"/>
      <c r="I451" s="215"/>
      <c r="J451" s="215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>
        <v>1</v>
      </c>
      <c r="W451" s="226"/>
      <c r="X451" s="226" t="s">
        <v>60</v>
      </c>
      <c r="Y451" s="215">
        <v>1</v>
      </c>
      <c r="Z451" s="215">
        <v>30</v>
      </c>
      <c r="AA451" s="218">
        <f t="shared" si="41"/>
        <v>30</v>
      </c>
      <c r="AB451" s="226" t="s">
        <v>20</v>
      </c>
      <c r="AC451" s="215" t="s">
        <v>782</v>
      </c>
    </row>
    <row r="452" spans="1:29" ht="48" x14ac:dyDescent="0.25">
      <c r="A452" s="215">
        <v>449</v>
      </c>
      <c r="B452" s="226" t="s">
        <v>2343</v>
      </c>
      <c r="C452" s="216" t="s">
        <v>2344</v>
      </c>
      <c r="D452" s="215"/>
      <c r="E452" s="215"/>
      <c r="F452" s="215"/>
      <c r="G452" s="215"/>
      <c r="H452" s="215"/>
      <c r="I452" s="215"/>
      <c r="J452" s="215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 t="s">
        <v>60</v>
      </c>
      <c r="Y452" s="215">
        <v>1</v>
      </c>
      <c r="Z452" s="215">
        <v>62.5</v>
      </c>
      <c r="AA452" s="218">
        <f t="shared" si="41"/>
        <v>62.5</v>
      </c>
      <c r="AB452" s="226" t="s">
        <v>20</v>
      </c>
      <c r="AC452" s="215" t="s">
        <v>782</v>
      </c>
    </row>
    <row r="453" spans="1:29" ht="36" x14ac:dyDescent="0.25">
      <c r="A453" s="215">
        <v>450</v>
      </c>
      <c r="B453" s="226" t="s">
        <v>2345</v>
      </c>
      <c r="C453" s="216" t="s">
        <v>2346</v>
      </c>
      <c r="D453" s="215"/>
      <c r="E453" s="215"/>
      <c r="F453" s="215"/>
      <c r="G453" s="215"/>
      <c r="H453" s="215"/>
      <c r="I453" s="215"/>
      <c r="J453" s="215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 t="s">
        <v>60</v>
      </c>
      <c r="Y453" s="215">
        <v>1</v>
      </c>
      <c r="Z453" s="215">
        <v>62.5</v>
      </c>
      <c r="AA453" s="218">
        <f t="shared" si="41"/>
        <v>62.5</v>
      </c>
      <c r="AB453" s="226" t="s">
        <v>20</v>
      </c>
      <c r="AC453" s="215" t="s">
        <v>782</v>
      </c>
    </row>
    <row r="454" spans="1:29" ht="60" x14ac:dyDescent="0.25">
      <c r="A454" s="215">
        <v>451</v>
      </c>
      <c r="B454" s="226" t="s">
        <v>2347</v>
      </c>
      <c r="C454" s="216" t="s">
        <v>2348</v>
      </c>
      <c r="D454" s="215"/>
      <c r="E454" s="215"/>
      <c r="F454" s="215"/>
      <c r="G454" s="215"/>
      <c r="H454" s="215"/>
      <c r="I454" s="215"/>
      <c r="J454" s="215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>
        <v>1</v>
      </c>
      <c r="W454" s="226"/>
      <c r="X454" s="226" t="s">
        <v>60</v>
      </c>
      <c r="Y454" s="215">
        <v>1</v>
      </c>
      <c r="Z454" s="215">
        <v>70</v>
      </c>
      <c r="AA454" s="218">
        <f t="shared" si="41"/>
        <v>70</v>
      </c>
      <c r="AB454" s="226" t="s">
        <v>20</v>
      </c>
      <c r="AC454" s="215" t="s">
        <v>782</v>
      </c>
    </row>
    <row r="455" spans="1:29" ht="48" x14ac:dyDescent="0.25">
      <c r="A455" s="215">
        <v>452</v>
      </c>
      <c r="B455" s="226" t="s">
        <v>2349</v>
      </c>
      <c r="C455" s="216" t="s">
        <v>2350</v>
      </c>
      <c r="D455" s="215"/>
      <c r="E455" s="215"/>
      <c r="F455" s="215"/>
      <c r="G455" s="215"/>
      <c r="H455" s="215"/>
      <c r="I455" s="215"/>
      <c r="J455" s="215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 t="s">
        <v>60</v>
      </c>
      <c r="Y455" s="215">
        <v>1</v>
      </c>
      <c r="Z455" s="215">
        <v>62.5</v>
      </c>
      <c r="AA455" s="218">
        <f t="shared" si="41"/>
        <v>62.5</v>
      </c>
      <c r="AB455" s="226" t="s">
        <v>20</v>
      </c>
      <c r="AC455" s="215" t="s">
        <v>782</v>
      </c>
    </row>
    <row r="456" spans="1:29" ht="60" x14ac:dyDescent="0.25">
      <c r="A456" s="215">
        <v>453</v>
      </c>
      <c r="B456" s="226" t="s">
        <v>2351</v>
      </c>
      <c r="C456" s="216" t="s">
        <v>2352</v>
      </c>
      <c r="D456" s="215"/>
      <c r="E456" s="215"/>
      <c r="F456" s="215"/>
      <c r="G456" s="215"/>
      <c r="H456" s="215"/>
      <c r="I456" s="215"/>
      <c r="J456" s="215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>
        <v>1</v>
      </c>
      <c r="W456" s="226"/>
      <c r="X456" s="226" t="s">
        <v>60</v>
      </c>
      <c r="Y456" s="215">
        <v>1</v>
      </c>
      <c r="Z456" s="215">
        <v>100</v>
      </c>
      <c r="AA456" s="218">
        <f t="shared" si="41"/>
        <v>100</v>
      </c>
      <c r="AB456" s="226" t="s">
        <v>20</v>
      </c>
      <c r="AC456" s="215" t="s">
        <v>782</v>
      </c>
    </row>
    <row r="457" spans="1:29" ht="60" x14ac:dyDescent="0.25">
      <c r="A457" s="215">
        <v>454</v>
      </c>
      <c r="B457" s="226" t="s">
        <v>2353</v>
      </c>
      <c r="C457" s="216" t="s">
        <v>2354</v>
      </c>
      <c r="D457" s="215"/>
      <c r="E457" s="215"/>
      <c r="F457" s="215"/>
      <c r="G457" s="215"/>
      <c r="H457" s="215"/>
      <c r="I457" s="215"/>
      <c r="J457" s="215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>
        <v>1</v>
      </c>
      <c r="W457" s="226"/>
      <c r="X457" s="226" t="s">
        <v>60</v>
      </c>
      <c r="Y457" s="215">
        <v>1</v>
      </c>
      <c r="Z457" s="215">
        <v>30</v>
      </c>
      <c r="AA457" s="218">
        <f t="shared" si="41"/>
        <v>30</v>
      </c>
      <c r="AB457" s="226" t="s">
        <v>20</v>
      </c>
      <c r="AC457" s="215" t="s">
        <v>782</v>
      </c>
    </row>
    <row r="458" spans="1:29" ht="36" x14ac:dyDescent="0.25">
      <c r="A458" s="215">
        <v>455</v>
      </c>
      <c r="B458" s="226" t="s">
        <v>2355</v>
      </c>
      <c r="C458" s="216" t="s">
        <v>2356</v>
      </c>
      <c r="D458" s="215"/>
      <c r="E458" s="215"/>
      <c r="F458" s="215"/>
      <c r="G458" s="215"/>
      <c r="H458" s="215"/>
      <c r="I458" s="215"/>
      <c r="J458" s="215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 t="s">
        <v>60</v>
      </c>
      <c r="Y458" s="215">
        <v>1</v>
      </c>
      <c r="Z458" s="215">
        <v>82.5</v>
      </c>
      <c r="AA458" s="218">
        <f t="shared" si="41"/>
        <v>82.5</v>
      </c>
      <c r="AB458" s="226" t="s">
        <v>20</v>
      </c>
      <c r="AC458" s="215" t="s">
        <v>782</v>
      </c>
    </row>
    <row r="459" spans="1:29" ht="48" x14ac:dyDescent="0.25">
      <c r="A459" s="215">
        <v>456</v>
      </c>
      <c r="B459" s="226" t="s">
        <v>2357</v>
      </c>
      <c r="C459" s="216" t="s">
        <v>2358</v>
      </c>
      <c r="D459" s="215"/>
      <c r="E459" s="215"/>
      <c r="F459" s="215"/>
      <c r="G459" s="215"/>
      <c r="H459" s="215"/>
      <c r="I459" s="215"/>
      <c r="J459" s="215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>
        <v>2</v>
      </c>
      <c r="W459" s="226"/>
      <c r="X459" s="226" t="s">
        <v>60</v>
      </c>
      <c r="Y459" s="215">
        <v>1</v>
      </c>
      <c r="Z459" s="215">
        <v>25</v>
      </c>
      <c r="AA459" s="218">
        <f t="shared" si="41"/>
        <v>25</v>
      </c>
      <c r="AB459" s="226" t="s">
        <v>20</v>
      </c>
      <c r="AC459" s="215" t="s">
        <v>782</v>
      </c>
    </row>
    <row r="460" spans="1:29" ht="48" x14ac:dyDescent="0.25">
      <c r="A460" s="215">
        <v>457</v>
      </c>
      <c r="B460" s="226" t="s">
        <v>2359</v>
      </c>
      <c r="C460" s="216" t="s">
        <v>2360</v>
      </c>
      <c r="D460" s="215"/>
      <c r="E460" s="215"/>
      <c r="F460" s="215"/>
      <c r="G460" s="215"/>
      <c r="H460" s="215"/>
      <c r="I460" s="215"/>
      <c r="J460" s="215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 t="s">
        <v>60</v>
      </c>
      <c r="Y460" s="215">
        <v>1</v>
      </c>
      <c r="Z460" s="215">
        <v>62.5</v>
      </c>
      <c r="AA460" s="218">
        <f t="shared" si="41"/>
        <v>62.5</v>
      </c>
      <c r="AB460" s="226" t="s">
        <v>20</v>
      </c>
      <c r="AC460" s="215" t="s">
        <v>782</v>
      </c>
    </row>
    <row r="461" spans="1:29" ht="48" x14ac:dyDescent="0.25">
      <c r="A461" s="215">
        <v>458</v>
      </c>
      <c r="B461" s="226" t="s">
        <v>2361</v>
      </c>
      <c r="C461" s="216" t="s">
        <v>2362</v>
      </c>
      <c r="D461" s="215"/>
      <c r="E461" s="215"/>
      <c r="F461" s="215"/>
      <c r="G461" s="215"/>
      <c r="H461" s="215"/>
      <c r="I461" s="215"/>
      <c r="J461" s="215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 t="s">
        <v>60</v>
      </c>
      <c r="Y461" s="215">
        <v>1</v>
      </c>
      <c r="Z461" s="215">
        <v>15</v>
      </c>
      <c r="AA461" s="218">
        <f t="shared" si="41"/>
        <v>15</v>
      </c>
      <c r="AB461" s="226" t="s">
        <v>20</v>
      </c>
      <c r="AC461" s="215" t="s">
        <v>782</v>
      </c>
    </row>
    <row r="462" spans="1:29" ht="36" x14ac:dyDescent="0.25">
      <c r="A462" s="215">
        <v>459</v>
      </c>
      <c r="B462" s="226" t="s">
        <v>2363</v>
      </c>
      <c r="C462" s="216" t="s">
        <v>2364</v>
      </c>
      <c r="D462" s="215"/>
      <c r="E462" s="215"/>
      <c r="F462" s="215"/>
      <c r="G462" s="215"/>
      <c r="H462" s="215"/>
      <c r="I462" s="215"/>
      <c r="J462" s="215"/>
      <c r="K462" s="226"/>
      <c r="L462" s="226"/>
      <c r="M462" s="226"/>
      <c r="N462" s="226"/>
      <c r="O462" s="226"/>
      <c r="P462" s="226"/>
      <c r="Q462" s="226"/>
      <c r="R462" s="226"/>
      <c r="S462" s="226"/>
      <c r="T462" s="226"/>
      <c r="U462" s="226"/>
      <c r="V462" s="226"/>
      <c r="W462" s="226"/>
      <c r="X462" s="226" t="s">
        <v>60</v>
      </c>
      <c r="Y462" s="215">
        <v>1</v>
      </c>
      <c r="Z462" s="215">
        <v>30</v>
      </c>
      <c r="AA462" s="218">
        <f t="shared" si="41"/>
        <v>30</v>
      </c>
      <c r="AB462" s="226" t="s">
        <v>20</v>
      </c>
      <c r="AC462" s="215" t="s">
        <v>782</v>
      </c>
    </row>
    <row r="463" spans="1:29" ht="48" x14ac:dyDescent="0.25">
      <c r="A463" s="215">
        <v>460</v>
      </c>
      <c r="B463" s="226" t="s">
        <v>2365</v>
      </c>
      <c r="C463" s="216" t="s">
        <v>2366</v>
      </c>
      <c r="D463" s="215"/>
      <c r="E463" s="215"/>
      <c r="F463" s="215"/>
      <c r="G463" s="215"/>
      <c r="H463" s="215"/>
      <c r="I463" s="215"/>
      <c r="J463" s="215"/>
      <c r="K463" s="226"/>
      <c r="L463" s="226"/>
      <c r="M463" s="226"/>
      <c r="N463" s="226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 t="s">
        <v>60</v>
      </c>
      <c r="Y463" s="215">
        <v>1</v>
      </c>
      <c r="Z463" s="215">
        <v>30</v>
      </c>
      <c r="AA463" s="218">
        <f t="shared" si="41"/>
        <v>30</v>
      </c>
      <c r="AB463" s="226" t="s">
        <v>20</v>
      </c>
      <c r="AC463" s="215" t="s">
        <v>782</v>
      </c>
    </row>
    <row r="464" spans="1:29" ht="48" x14ac:dyDescent="0.25">
      <c r="A464" s="215">
        <v>461</v>
      </c>
      <c r="B464" s="226" t="s">
        <v>2367</v>
      </c>
      <c r="C464" s="216" t="s">
        <v>2368</v>
      </c>
      <c r="D464" s="215"/>
      <c r="E464" s="215"/>
      <c r="F464" s="215"/>
      <c r="G464" s="215"/>
      <c r="H464" s="215"/>
      <c r="I464" s="215"/>
      <c r="J464" s="215"/>
      <c r="K464" s="226"/>
      <c r="L464" s="226"/>
      <c r="M464" s="226"/>
      <c r="N464" s="226"/>
      <c r="O464" s="226"/>
      <c r="P464" s="226"/>
      <c r="Q464" s="226"/>
      <c r="R464" s="226"/>
      <c r="S464" s="226"/>
      <c r="T464" s="226"/>
      <c r="U464" s="226"/>
      <c r="V464" s="226"/>
      <c r="W464" s="226"/>
      <c r="X464" s="226" t="s">
        <v>60</v>
      </c>
      <c r="Y464" s="215">
        <v>1</v>
      </c>
      <c r="Z464" s="215">
        <v>62.5</v>
      </c>
      <c r="AA464" s="218">
        <f t="shared" si="41"/>
        <v>62.5</v>
      </c>
      <c r="AB464" s="226" t="s">
        <v>20</v>
      </c>
      <c r="AC464" s="215" t="s">
        <v>782</v>
      </c>
    </row>
    <row r="465" spans="1:29" ht="48" x14ac:dyDescent="0.25">
      <c r="A465" s="215">
        <v>462</v>
      </c>
      <c r="B465" s="226" t="s">
        <v>2369</v>
      </c>
      <c r="C465" s="216" t="s">
        <v>2370</v>
      </c>
      <c r="D465" s="215"/>
      <c r="E465" s="215"/>
      <c r="F465" s="215"/>
      <c r="G465" s="215"/>
      <c r="H465" s="215"/>
      <c r="I465" s="215"/>
      <c r="J465" s="215"/>
      <c r="K465" s="226"/>
      <c r="L465" s="226"/>
      <c r="M465" s="226"/>
      <c r="N465" s="226"/>
      <c r="O465" s="226"/>
      <c r="P465" s="226"/>
      <c r="Q465" s="226"/>
      <c r="R465" s="226"/>
      <c r="S465" s="226"/>
      <c r="T465" s="226"/>
      <c r="U465" s="226"/>
      <c r="V465" s="226">
        <v>1</v>
      </c>
      <c r="W465" s="226"/>
      <c r="X465" s="226" t="s">
        <v>60</v>
      </c>
      <c r="Y465" s="215">
        <v>1</v>
      </c>
      <c r="Z465" s="215">
        <v>125</v>
      </c>
      <c r="AA465" s="218">
        <f t="shared" si="41"/>
        <v>125</v>
      </c>
      <c r="AB465" s="226" t="s">
        <v>20</v>
      </c>
      <c r="AC465" s="215" t="s">
        <v>782</v>
      </c>
    </row>
    <row r="466" spans="1:29" ht="36" x14ac:dyDescent="0.25">
      <c r="A466" s="215">
        <v>463</v>
      </c>
      <c r="B466" s="226" t="s">
        <v>2371</v>
      </c>
      <c r="C466" s="216" t="s">
        <v>2372</v>
      </c>
      <c r="D466" s="215"/>
      <c r="E466" s="215"/>
      <c r="F466" s="215"/>
      <c r="G466" s="215"/>
      <c r="H466" s="215"/>
      <c r="I466" s="215"/>
      <c r="J466" s="215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>
        <v>1</v>
      </c>
      <c r="W466" s="226"/>
      <c r="X466" s="226" t="s">
        <v>60</v>
      </c>
      <c r="Y466" s="215">
        <v>1</v>
      </c>
      <c r="Z466" s="215">
        <v>63</v>
      </c>
      <c r="AA466" s="218">
        <f t="shared" si="41"/>
        <v>63</v>
      </c>
      <c r="AB466" s="226" t="s">
        <v>20</v>
      </c>
      <c r="AC466" s="215" t="s">
        <v>782</v>
      </c>
    </row>
    <row r="467" spans="1:29" ht="48" x14ac:dyDescent="0.25">
      <c r="A467" s="215">
        <v>464</v>
      </c>
      <c r="B467" s="226" t="s">
        <v>2373</v>
      </c>
      <c r="C467" s="216" t="s">
        <v>2374</v>
      </c>
      <c r="D467" s="215"/>
      <c r="E467" s="215"/>
      <c r="F467" s="215"/>
      <c r="G467" s="215"/>
      <c r="H467" s="215"/>
      <c r="I467" s="215"/>
      <c r="J467" s="215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 t="s">
        <v>60</v>
      </c>
      <c r="Y467" s="215">
        <v>1</v>
      </c>
      <c r="Z467" s="215">
        <v>62.5</v>
      </c>
      <c r="AA467" s="218">
        <f t="shared" si="41"/>
        <v>62.5</v>
      </c>
      <c r="AB467" s="226" t="s">
        <v>20</v>
      </c>
      <c r="AC467" s="215" t="s">
        <v>782</v>
      </c>
    </row>
    <row r="468" spans="1:29" ht="36" x14ac:dyDescent="0.25">
      <c r="A468" s="215">
        <v>465</v>
      </c>
      <c r="B468" s="226" t="s">
        <v>2375</v>
      </c>
      <c r="C468" s="216" t="s">
        <v>2376</v>
      </c>
      <c r="D468" s="215"/>
      <c r="E468" s="215"/>
      <c r="F468" s="215"/>
      <c r="G468" s="215"/>
      <c r="H468" s="215"/>
      <c r="I468" s="215"/>
      <c r="J468" s="215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 t="s">
        <v>60</v>
      </c>
      <c r="Y468" s="215">
        <v>1</v>
      </c>
      <c r="Z468" s="215">
        <v>50</v>
      </c>
      <c r="AA468" s="218">
        <f t="shared" si="41"/>
        <v>50</v>
      </c>
      <c r="AB468" s="226" t="s">
        <v>20</v>
      </c>
      <c r="AC468" s="215" t="s">
        <v>782</v>
      </c>
    </row>
    <row r="469" spans="1:29" ht="36" x14ac:dyDescent="0.25">
      <c r="A469" s="215">
        <v>466</v>
      </c>
      <c r="B469" s="226" t="s">
        <v>2377</v>
      </c>
      <c r="C469" s="216" t="s">
        <v>2378</v>
      </c>
      <c r="D469" s="215"/>
      <c r="E469" s="215"/>
      <c r="F469" s="215"/>
      <c r="G469" s="215"/>
      <c r="H469" s="215"/>
      <c r="I469" s="215"/>
      <c r="J469" s="215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 t="s">
        <v>60</v>
      </c>
      <c r="Y469" s="215">
        <v>1</v>
      </c>
      <c r="Z469" s="215">
        <v>30</v>
      </c>
      <c r="AA469" s="218">
        <f t="shared" si="41"/>
        <v>30</v>
      </c>
      <c r="AB469" s="226" t="s">
        <v>20</v>
      </c>
      <c r="AC469" s="215" t="s">
        <v>782</v>
      </c>
    </row>
    <row r="470" spans="1:29" ht="36" x14ac:dyDescent="0.25">
      <c r="A470" s="215">
        <v>467</v>
      </c>
      <c r="B470" s="226" t="s">
        <v>2379</v>
      </c>
      <c r="C470" s="216" t="s">
        <v>2380</v>
      </c>
      <c r="D470" s="215"/>
      <c r="E470" s="215"/>
      <c r="F470" s="215"/>
      <c r="G470" s="215"/>
      <c r="H470" s="215"/>
      <c r="I470" s="215"/>
      <c r="J470" s="215"/>
      <c r="K470" s="226"/>
      <c r="L470" s="226"/>
      <c r="M470" s="226"/>
      <c r="N470" s="226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 t="s">
        <v>60</v>
      </c>
      <c r="Y470" s="215">
        <v>1</v>
      </c>
      <c r="Z470" s="215">
        <v>30</v>
      </c>
      <c r="AA470" s="218">
        <f t="shared" si="41"/>
        <v>30</v>
      </c>
      <c r="AB470" s="226" t="s">
        <v>20</v>
      </c>
      <c r="AC470" s="215" t="s">
        <v>782</v>
      </c>
    </row>
    <row r="471" spans="1:29" ht="48" x14ac:dyDescent="0.25">
      <c r="A471" s="215">
        <v>468</v>
      </c>
      <c r="B471" s="226" t="s">
        <v>2381</v>
      </c>
      <c r="C471" s="216" t="s">
        <v>2382</v>
      </c>
      <c r="D471" s="215"/>
      <c r="E471" s="215"/>
      <c r="F471" s="215"/>
      <c r="G471" s="215"/>
      <c r="H471" s="215"/>
      <c r="I471" s="215"/>
      <c r="J471" s="215"/>
      <c r="K471" s="226"/>
      <c r="L471" s="226"/>
      <c r="M471" s="226"/>
      <c r="N471" s="226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 t="s">
        <v>60</v>
      </c>
      <c r="Y471" s="215">
        <v>1</v>
      </c>
      <c r="Z471" s="215">
        <v>35</v>
      </c>
      <c r="AA471" s="218">
        <f t="shared" si="41"/>
        <v>35</v>
      </c>
      <c r="AB471" s="226" t="s">
        <v>20</v>
      </c>
      <c r="AC471" s="215" t="s">
        <v>782</v>
      </c>
    </row>
    <row r="472" spans="1:29" ht="60" x14ac:dyDescent="0.25">
      <c r="A472" s="215">
        <v>469</v>
      </c>
      <c r="B472" s="226" t="s">
        <v>2383</v>
      </c>
      <c r="C472" s="216" t="s">
        <v>2384</v>
      </c>
      <c r="D472" s="215"/>
      <c r="E472" s="215"/>
      <c r="F472" s="215"/>
      <c r="G472" s="215"/>
      <c r="H472" s="215"/>
      <c r="I472" s="215"/>
      <c r="J472" s="215"/>
      <c r="K472" s="226"/>
      <c r="L472" s="226"/>
      <c r="M472" s="226"/>
      <c r="N472" s="226"/>
      <c r="O472" s="226"/>
      <c r="P472" s="226"/>
      <c r="Q472" s="226"/>
      <c r="R472" s="226"/>
      <c r="S472" s="226"/>
      <c r="T472" s="226"/>
      <c r="U472" s="226"/>
      <c r="V472" s="226">
        <v>1</v>
      </c>
      <c r="W472" s="226"/>
      <c r="X472" s="226" t="s">
        <v>60</v>
      </c>
      <c r="Y472" s="215">
        <v>1</v>
      </c>
      <c r="Z472" s="215">
        <v>25</v>
      </c>
      <c r="AA472" s="218">
        <f t="shared" si="41"/>
        <v>25</v>
      </c>
      <c r="AB472" s="226" t="s">
        <v>20</v>
      </c>
      <c r="AC472" s="215" t="s">
        <v>782</v>
      </c>
    </row>
    <row r="473" spans="1:29" ht="48" x14ac:dyDescent="0.25">
      <c r="A473" s="215">
        <v>470</v>
      </c>
      <c r="B473" s="226" t="s">
        <v>2385</v>
      </c>
      <c r="C473" s="234" t="s">
        <v>2386</v>
      </c>
      <c r="D473" s="218"/>
      <c r="E473" s="218"/>
      <c r="F473" s="218"/>
      <c r="G473" s="218"/>
      <c r="H473" s="218"/>
      <c r="I473" s="218"/>
      <c r="J473" s="218"/>
      <c r="K473" s="226"/>
      <c r="L473" s="226"/>
      <c r="M473" s="226"/>
      <c r="N473" s="226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 t="s">
        <v>60</v>
      </c>
      <c r="Y473" s="215">
        <v>1</v>
      </c>
      <c r="Z473" s="215">
        <v>40</v>
      </c>
      <c r="AA473" s="218">
        <f t="shared" si="41"/>
        <v>40</v>
      </c>
      <c r="AB473" s="226" t="s">
        <v>20</v>
      </c>
      <c r="AC473" s="215" t="s">
        <v>782</v>
      </c>
    </row>
    <row r="474" spans="1:29" ht="60" x14ac:dyDescent="0.25">
      <c r="A474" s="215">
        <v>471</v>
      </c>
      <c r="B474" s="226" t="s">
        <v>2387</v>
      </c>
      <c r="C474" s="216" t="s">
        <v>2388</v>
      </c>
      <c r="D474" s="215"/>
      <c r="E474" s="215"/>
      <c r="F474" s="215"/>
      <c r="G474" s="215"/>
      <c r="H474" s="215"/>
      <c r="I474" s="215"/>
      <c r="J474" s="215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 t="s">
        <v>60</v>
      </c>
      <c r="Y474" s="215">
        <v>1</v>
      </c>
      <c r="Z474" s="215">
        <v>45</v>
      </c>
      <c r="AA474" s="218">
        <f t="shared" si="41"/>
        <v>45</v>
      </c>
      <c r="AB474" s="226" t="s">
        <v>20</v>
      </c>
      <c r="AC474" s="215" t="s">
        <v>782</v>
      </c>
    </row>
    <row r="475" spans="1:29" ht="84" x14ac:dyDescent="0.25">
      <c r="A475" s="215">
        <v>472</v>
      </c>
      <c r="B475" s="226" t="s">
        <v>2389</v>
      </c>
      <c r="C475" s="216" t="s">
        <v>2390</v>
      </c>
      <c r="D475" s="215"/>
      <c r="E475" s="215"/>
      <c r="F475" s="215"/>
      <c r="G475" s="215"/>
      <c r="H475" s="215"/>
      <c r="I475" s="215"/>
      <c r="J475" s="215"/>
      <c r="K475" s="226"/>
      <c r="L475" s="226"/>
      <c r="M475" s="226"/>
      <c r="N475" s="226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 t="s">
        <v>60</v>
      </c>
      <c r="Y475" s="233">
        <v>1</v>
      </c>
      <c r="Z475" s="233">
        <v>125</v>
      </c>
      <c r="AA475" s="218">
        <f t="shared" si="41"/>
        <v>125</v>
      </c>
      <c r="AB475" s="226" t="s">
        <v>20</v>
      </c>
      <c r="AC475" s="215" t="s">
        <v>782</v>
      </c>
    </row>
    <row r="476" spans="1:29" ht="72" x14ac:dyDescent="0.25">
      <c r="A476" s="215">
        <v>473</v>
      </c>
      <c r="B476" s="226" t="s">
        <v>2391</v>
      </c>
      <c r="C476" s="216" t="s">
        <v>2392</v>
      </c>
      <c r="D476" s="215"/>
      <c r="E476" s="215"/>
      <c r="F476" s="215"/>
      <c r="G476" s="215"/>
      <c r="H476" s="215"/>
      <c r="I476" s="215"/>
      <c r="J476" s="215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>
        <v>1</v>
      </c>
      <c r="W476" s="226"/>
      <c r="X476" s="226" t="s">
        <v>60</v>
      </c>
      <c r="Y476" s="233">
        <v>1</v>
      </c>
      <c r="Z476" s="233">
        <v>35</v>
      </c>
      <c r="AA476" s="218">
        <f t="shared" si="41"/>
        <v>35</v>
      </c>
      <c r="AB476" s="226" t="s">
        <v>20</v>
      </c>
      <c r="AC476" s="215" t="s">
        <v>782</v>
      </c>
    </row>
    <row r="477" spans="1:29" ht="72" x14ac:dyDescent="0.25">
      <c r="A477" s="215">
        <v>474</v>
      </c>
      <c r="B477" s="226" t="s">
        <v>2393</v>
      </c>
      <c r="C477" s="216" t="s">
        <v>2394</v>
      </c>
      <c r="D477" s="215"/>
      <c r="E477" s="215"/>
      <c r="F477" s="215"/>
      <c r="G477" s="215"/>
      <c r="H477" s="215"/>
      <c r="I477" s="215"/>
      <c r="J477" s="215"/>
      <c r="K477" s="226"/>
      <c r="L477" s="226"/>
      <c r="M477" s="226"/>
      <c r="N477" s="226"/>
      <c r="O477" s="226"/>
      <c r="P477" s="226"/>
      <c r="Q477" s="226"/>
      <c r="R477" s="226"/>
      <c r="S477" s="226"/>
      <c r="T477" s="226"/>
      <c r="U477" s="226"/>
      <c r="V477" s="226">
        <v>14</v>
      </c>
      <c r="W477" s="226"/>
      <c r="X477" s="226" t="s">
        <v>60</v>
      </c>
      <c r="Y477" s="233">
        <v>1</v>
      </c>
      <c r="Z477" s="233">
        <v>160</v>
      </c>
      <c r="AA477" s="218">
        <f t="shared" si="41"/>
        <v>160</v>
      </c>
      <c r="AB477" s="226" t="s">
        <v>20</v>
      </c>
      <c r="AC477" s="215" t="s">
        <v>782</v>
      </c>
    </row>
    <row r="478" spans="1:29" x14ac:dyDescent="0.25">
      <c r="A478" s="215">
        <v>475</v>
      </c>
      <c r="B478" s="226"/>
      <c r="C478" s="216"/>
      <c r="D478" s="215"/>
      <c r="E478" s="215"/>
      <c r="F478" s="215"/>
      <c r="G478" s="215"/>
      <c r="H478" s="215"/>
      <c r="I478" s="215"/>
      <c r="J478" s="215"/>
      <c r="K478" s="226"/>
      <c r="L478" s="226"/>
      <c r="M478" s="226"/>
      <c r="N478" s="226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 t="s">
        <v>60</v>
      </c>
      <c r="Y478" s="233">
        <v>1</v>
      </c>
      <c r="Z478" s="233">
        <v>140</v>
      </c>
      <c r="AA478" s="218">
        <f t="shared" si="41"/>
        <v>140</v>
      </c>
      <c r="AB478" s="226" t="s">
        <v>20</v>
      </c>
      <c r="AC478" s="215" t="s">
        <v>782</v>
      </c>
    </row>
    <row r="479" spans="1:29" ht="60" x14ac:dyDescent="0.25">
      <c r="A479" s="215">
        <v>476</v>
      </c>
      <c r="B479" s="226" t="s">
        <v>2395</v>
      </c>
      <c r="C479" s="216" t="s">
        <v>2396</v>
      </c>
      <c r="D479" s="215"/>
      <c r="E479" s="215"/>
      <c r="F479" s="215"/>
      <c r="G479" s="215"/>
      <c r="H479" s="215"/>
      <c r="I479" s="215"/>
      <c r="J479" s="215"/>
      <c r="K479" s="226"/>
      <c r="L479" s="226"/>
      <c r="M479" s="226"/>
      <c r="N479" s="226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 t="s">
        <v>60</v>
      </c>
      <c r="Y479" s="215">
        <v>1</v>
      </c>
      <c r="Z479" s="215">
        <v>30</v>
      </c>
      <c r="AA479" s="218">
        <f t="shared" si="41"/>
        <v>30</v>
      </c>
      <c r="AB479" s="226" t="s">
        <v>20</v>
      </c>
      <c r="AC479" s="215" t="s">
        <v>782</v>
      </c>
    </row>
    <row r="480" spans="1:29" ht="36" x14ac:dyDescent="0.25">
      <c r="A480" s="215">
        <v>477</v>
      </c>
      <c r="B480" s="226" t="s">
        <v>2397</v>
      </c>
      <c r="C480" s="216" t="s">
        <v>2398</v>
      </c>
      <c r="D480" s="215"/>
      <c r="E480" s="215"/>
      <c r="F480" s="215"/>
      <c r="G480" s="215"/>
      <c r="H480" s="215"/>
      <c r="I480" s="215"/>
      <c r="J480" s="215"/>
      <c r="K480" s="226"/>
      <c r="L480" s="226"/>
      <c r="M480" s="226"/>
      <c r="N480" s="226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 t="s">
        <v>60</v>
      </c>
      <c r="Y480" s="215">
        <v>1</v>
      </c>
      <c r="Z480" s="215">
        <v>63</v>
      </c>
      <c r="AA480" s="218">
        <f t="shared" si="41"/>
        <v>63</v>
      </c>
      <c r="AB480" s="226" t="s">
        <v>20</v>
      </c>
      <c r="AC480" s="215" t="s">
        <v>782</v>
      </c>
    </row>
    <row r="481" spans="1:29" ht="60" x14ac:dyDescent="0.25">
      <c r="A481" s="215">
        <v>478</v>
      </c>
      <c r="B481" s="226" t="s">
        <v>2399</v>
      </c>
      <c r="C481" s="216" t="s">
        <v>2400</v>
      </c>
      <c r="D481" s="215"/>
      <c r="E481" s="215"/>
      <c r="F481" s="215"/>
      <c r="G481" s="215"/>
      <c r="H481" s="215"/>
      <c r="I481" s="215"/>
      <c r="J481" s="215"/>
      <c r="K481" s="226"/>
      <c r="L481" s="226"/>
      <c r="M481" s="226"/>
      <c r="N481" s="226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 t="s">
        <v>60</v>
      </c>
      <c r="Y481" s="215">
        <v>1</v>
      </c>
      <c r="Z481" s="215">
        <v>30</v>
      </c>
      <c r="AA481" s="218">
        <f t="shared" si="41"/>
        <v>30</v>
      </c>
      <c r="AB481" s="226" t="s">
        <v>20</v>
      </c>
      <c r="AC481" s="215" t="s">
        <v>782</v>
      </c>
    </row>
    <row r="482" spans="1:29" ht="48" x14ac:dyDescent="0.25">
      <c r="A482" s="215">
        <v>479</v>
      </c>
      <c r="B482" s="226" t="s">
        <v>2401</v>
      </c>
      <c r="C482" s="216" t="s">
        <v>2402</v>
      </c>
      <c r="D482" s="215"/>
      <c r="E482" s="215"/>
      <c r="F482" s="215"/>
      <c r="G482" s="215"/>
      <c r="H482" s="215"/>
      <c r="I482" s="215"/>
      <c r="J482" s="215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 t="s">
        <v>60</v>
      </c>
      <c r="Y482" s="215">
        <v>1</v>
      </c>
      <c r="Z482" s="215">
        <v>50</v>
      </c>
      <c r="AA482" s="218">
        <f t="shared" ref="AA482:AA544" si="42">Y482*Z482</f>
        <v>50</v>
      </c>
      <c r="AB482" s="226" t="s">
        <v>20</v>
      </c>
      <c r="AC482" s="215" t="s">
        <v>782</v>
      </c>
    </row>
    <row r="483" spans="1:29" ht="48" x14ac:dyDescent="0.25">
      <c r="A483" s="215">
        <v>480</v>
      </c>
      <c r="B483" s="226" t="s">
        <v>2403</v>
      </c>
      <c r="C483" s="216" t="s">
        <v>2404</v>
      </c>
      <c r="D483" s="215"/>
      <c r="E483" s="215"/>
      <c r="F483" s="215"/>
      <c r="G483" s="215"/>
      <c r="H483" s="215"/>
      <c r="I483" s="215"/>
      <c r="J483" s="215"/>
      <c r="K483" s="226"/>
      <c r="L483" s="226"/>
      <c r="M483" s="226"/>
      <c r="N483" s="226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 t="s">
        <v>60</v>
      </c>
      <c r="Y483" s="215">
        <v>1</v>
      </c>
      <c r="Z483" s="215">
        <v>82.5</v>
      </c>
      <c r="AA483" s="218">
        <f t="shared" si="42"/>
        <v>82.5</v>
      </c>
      <c r="AB483" s="226" t="s">
        <v>20</v>
      </c>
      <c r="AC483" s="215" t="s">
        <v>782</v>
      </c>
    </row>
    <row r="484" spans="1:29" ht="48" x14ac:dyDescent="0.25">
      <c r="A484" s="215">
        <v>481</v>
      </c>
      <c r="B484" s="226" t="s">
        <v>2405</v>
      </c>
      <c r="C484" s="216" t="s">
        <v>2406</v>
      </c>
      <c r="D484" s="215"/>
      <c r="E484" s="215"/>
      <c r="F484" s="215"/>
      <c r="G484" s="215"/>
      <c r="H484" s="215"/>
      <c r="I484" s="215"/>
      <c r="J484" s="215"/>
      <c r="K484" s="226"/>
      <c r="L484" s="226"/>
      <c r="M484" s="226"/>
      <c r="N484" s="226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 t="s">
        <v>60</v>
      </c>
      <c r="Y484" s="215">
        <v>1</v>
      </c>
      <c r="Z484" s="215">
        <v>15</v>
      </c>
      <c r="AA484" s="218">
        <f t="shared" si="42"/>
        <v>15</v>
      </c>
      <c r="AB484" s="226" t="s">
        <v>20</v>
      </c>
      <c r="AC484" s="215" t="s">
        <v>782</v>
      </c>
    </row>
    <row r="485" spans="1:29" x14ac:dyDescent="0.25">
      <c r="A485" s="215">
        <v>482</v>
      </c>
      <c r="B485" s="226"/>
      <c r="C485" s="216"/>
      <c r="D485" s="215"/>
      <c r="E485" s="215"/>
      <c r="F485" s="215"/>
      <c r="G485" s="215"/>
      <c r="H485" s="215"/>
      <c r="I485" s="215"/>
      <c r="J485" s="215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 t="s">
        <v>60</v>
      </c>
      <c r="Y485" s="215">
        <v>1</v>
      </c>
      <c r="Z485" s="215">
        <v>40</v>
      </c>
      <c r="AA485" s="218">
        <f t="shared" si="42"/>
        <v>40</v>
      </c>
      <c r="AB485" s="226" t="s">
        <v>20</v>
      </c>
      <c r="AC485" s="215" t="s">
        <v>782</v>
      </c>
    </row>
    <row r="486" spans="1:29" ht="36" x14ac:dyDescent="0.25">
      <c r="A486" s="215">
        <v>483</v>
      </c>
      <c r="B486" s="226" t="s">
        <v>2407</v>
      </c>
      <c r="C486" s="216" t="s">
        <v>2408</v>
      </c>
      <c r="D486" s="215"/>
      <c r="E486" s="215"/>
      <c r="F486" s="215"/>
      <c r="G486" s="215"/>
      <c r="H486" s="215"/>
      <c r="I486" s="215"/>
      <c r="J486" s="215"/>
      <c r="K486" s="226"/>
      <c r="L486" s="226"/>
      <c r="M486" s="226"/>
      <c r="N486" s="226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 t="s">
        <v>60</v>
      </c>
      <c r="Y486" s="215">
        <v>1</v>
      </c>
      <c r="Z486" s="215">
        <v>45</v>
      </c>
      <c r="AA486" s="218">
        <f t="shared" si="42"/>
        <v>45</v>
      </c>
      <c r="AB486" s="226" t="s">
        <v>20</v>
      </c>
      <c r="AC486" s="215" t="s">
        <v>782</v>
      </c>
    </row>
    <row r="487" spans="1:29" ht="48" x14ac:dyDescent="0.25">
      <c r="A487" s="215">
        <v>484</v>
      </c>
      <c r="B487" s="226" t="s">
        <v>2409</v>
      </c>
      <c r="C487" s="216" t="s">
        <v>2410</v>
      </c>
      <c r="D487" s="215"/>
      <c r="E487" s="215"/>
      <c r="F487" s="215"/>
      <c r="G487" s="215"/>
      <c r="H487" s="215"/>
      <c r="I487" s="215"/>
      <c r="J487" s="215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 t="s">
        <v>60</v>
      </c>
      <c r="Y487" s="215">
        <v>1</v>
      </c>
      <c r="Z487" s="215">
        <v>30</v>
      </c>
      <c r="AA487" s="218">
        <f t="shared" si="42"/>
        <v>30</v>
      </c>
      <c r="AB487" s="226" t="s">
        <v>20</v>
      </c>
      <c r="AC487" s="215" t="s">
        <v>782</v>
      </c>
    </row>
    <row r="488" spans="1:29" ht="60" x14ac:dyDescent="0.25">
      <c r="A488" s="215">
        <v>485</v>
      </c>
      <c r="B488" s="226" t="s">
        <v>2411</v>
      </c>
      <c r="C488" s="216" t="s">
        <v>2412</v>
      </c>
      <c r="D488" s="215"/>
      <c r="E488" s="215"/>
      <c r="F488" s="215"/>
      <c r="G488" s="215"/>
      <c r="H488" s="215"/>
      <c r="I488" s="215"/>
      <c r="J488" s="215"/>
      <c r="K488" s="226"/>
      <c r="L488" s="226"/>
      <c r="M488" s="226"/>
      <c r="N488" s="226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 t="s">
        <v>60</v>
      </c>
      <c r="Y488" s="215">
        <v>1</v>
      </c>
      <c r="Z488" s="215">
        <v>62.5</v>
      </c>
      <c r="AA488" s="218">
        <f t="shared" si="42"/>
        <v>62.5</v>
      </c>
      <c r="AB488" s="226" t="s">
        <v>20</v>
      </c>
      <c r="AC488" s="215" t="s">
        <v>782</v>
      </c>
    </row>
    <row r="489" spans="1:29" ht="48" x14ac:dyDescent="0.25">
      <c r="A489" s="215">
        <v>486</v>
      </c>
      <c r="B489" s="226" t="s">
        <v>2413</v>
      </c>
      <c r="C489" s="216" t="s">
        <v>2414</v>
      </c>
      <c r="D489" s="215"/>
      <c r="E489" s="215"/>
      <c r="F489" s="215"/>
      <c r="G489" s="215"/>
      <c r="H489" s="215"/>
      <c r="I489" s="215"/>
      <c r="J489" s="215"/>
      <c r="K489" s="226"/>
      <c r="L489" s="226"/>
      <c r="M489" s="226"/>
      <c r="N489" s="226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 t="s">
        <v>60</v>
      </c>
      <c r="Y489" s="215">
        <v>1</v>
      </c>
      <c r="Z489" s="215">
        <v>63</v>
      </c>
      <c r="AA489" s="218">
        <f t="shared" si="42"/>
        <v>63</v>
      </c>
      <c r="AB489" s="226" t="s">
        <v>20</v>
      </c>
      <c r="AC489" s="215" t="s">
        <v>782</v>
      </c>
    </row>
    <row r="490" spans="1:29" ht="36" x14ac:dyDescent="0.25">
      <c r="A490" s="215">
        <v>487</v>
      </c>
      <c r="B490" s="226" t="s">
        <v>2415</v>
      </c>
      <c r="C490" s="216" t="s">
        <v>2416</v>
      </c>
      <c r="D490" s="215"/>
      <c r="E490" s="215"/>
      <c r="F490" s="215"/>
      <c r="G490" s="215"/>
      <c r="H490" s="215"/>
      <c r="I490" s="215"/>
      <c r="J490" s="215"/>
      <c r="K490" s="226"/>
      <c r="L490" s="226"/>
      <c r="M490" s="226"/>
      <c r="N490" s="226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 t="s">
        <v>60</v>
      </c>
      <c r="Y490" s="215">
        <v>1</v>
      </c>
      <c r="Z490" s="215">
        <v>20</v>
      </c>
      <c r="AA490" s="218">
        <f t="shared" si="42"/>
        <v>20</v>
      </c>
      <c r="AB490" s="226" t="s">
        <v>20</v>
      </c>
      <c r="AC490" s="215" t="s">
        <v>782</v>
      </c>
    </row>
    <row r="491" spans="1:29" ht="72" x14ac:dyDescent="0.25">
      <c r="A491" s="215">
        <v>488</v>
      </c>
      <c r="B491" s="226" t="s">
        <v>2417</v>
      </c>
      <c r="C491" s="216" t="s">
        <v>2418</v>
      </c>
      <c r="D491" s="215"/>
      <c r="E491" s="215"/>
      <c r="F491" s="215"/>
      <c r="G491" s="215"/>
      <c r="H491" s="215"/>
      <c r="I491" s="215"/>
      <c r="J491" s="215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 t="s">
        <v>60</v>
      </c>
      <c r="Y491" s="215">
        <v>1</v>
      </c>
      <c r="Z491" s="215">
        <v>15</v>
      </c>
      <c r="AA491" s="218">
        <f t="shared" si="42"/>
        <v>15</v>
      </c>
      <c r="AB491" s="226" t="s">
        <v>20</v>
      </c>
      <c r="AC491" s="215" t="s">
        <v>782</v>
      </c>
    </row>
    <row r="492" spans="1:29" ht="36" x14ac:dyDescent="0.25">
      <c r="A492" s="215">
        <v>489</v>
      </c>
      <c r="B492" s="226" t="s">
        <v>2419</v>
      </c>
      <c r="C492" s="216" t="s">
        <v>2420</v>
      </c>
      <c r="D492" s="215"/>
      <c r="E492" s="215"/>
      <c r="F492" s="215"/>
      <c r="G492" s="215"/>
      <c r="H492" s="215"/>
      <c r="I492" s="215"/>
      <c r="J492" s="215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 t="s">
        <v>60</v>
      </c>
      <c r="Y492" s="215">
        <v>1</v>
      </c>
      <c r="Z492" s="215">
        <v>82.5</v>
      </c>
      <c r="AA492" s="218">
        <f t="shared" si="42"/>
        <v>82.5</v>
      </c>
      <c r="AB492" s="226" t="s">
        <v>20</v>
      </c>
      <c r="AC492" s="215" t="s">
        <v>782</v>
      </c>
    </row>
    <row r="493" spans="1:29" ht="48" x14ac:dyDescent="0.25">
      <c r="A493" s="215">
        <v>490</v>
      </c>
      <c r="B493" s="226" t="s">
        <v>2421</v>
      </c>
      <c r="C493" s="216" t="s">
        <v>2422</v>
      </c>
      <c r="D493" s="215"/>
      <c r="E493" s="215"/>
      <c r="F493" s="215"/>
      <c r="G493" s="215"/>
      <c r="H493" s="215"/>
      <c r="I493" s="215"/>
      <c r="J493" s="215"/>
      <c r="K493" s="226"/>
      <c r="L493" s="226"/>
      <c r="M493" s="226"/>
      <c r="N493" s="226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 t="s">
        <v>60</v>
      </c>
      <c r="Y493" s="215">
        <v>1</v>
      </c>
      <c r="Z493" s="215">
        <v>35</v>
      </c>
      <c r="AA493" s="218">
        <f t="shared" si="42"/>
        <v>35</v>
      </c>
      <c r="AB493" s="226" t="s">
        <v>20</v>
      </c>
      <c r="AC493" s="215" t="s">
        <v>782</v>
      </c>
    </row>
    <row r="494" spans="1:29" ht="60" x14ac:dyDescent="0.25">
      <c r="A494" s="215">
        <v>491</v>
      </c>
      <c r="B494" s="226" t="s">
        <v>2423</v>
      </c>
      <c r="C494" s="216" t="s">
        <v>2424</v>
      </c>
      <c r="D494" s="215"/>
      <c r="E494" s="215"/>
      <c r="F494" s="215"/>
      <c r="G494" s="215"/>
      <c r="H494" s="215"/>
      <c r="I494" s="215"/>
      <c r="J494" s="215"/>
      <c r="K494" s="226"/>
      <c r="L494" s="226"/>
      <c r="M494" s="226"/>
      <c r="N494" s="226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 t="s">
        <v>60</v>
      </c>
      <c r="Y494" s="215">
        <v>1</v>
      </c>
      <c r="Z494" s="215">
        <v>62.5</v>
      </c>
      <c r="AA494" s="218">
        <f t="shared" si="42"/>
        <v>62.5</v>
      </c>
      <c r="AB494" s="226" t="s">
        <v>20</v>
      </c>
      <c r="AC494" s="215" t="s">
        <v>782</v>
      </c>
    </row>
    <row r="495" spans="1:29" ht="48" x14ac:dyDescent="0.25">
      <c r="A495" s="215">
        <v>492</v>
      </c>
      <c r="B495" s="226" t="s">
        <v>2425</v>
      </c>
      <c r="C495" s="216" t="s">
        <v>2426</v>
      </c>
      <c r="D495" s="215"/>
      <c r="E495" s="215"/>
      <c r="F495" s="215"/>
      <c r="G495" s="215"/>
      <c r="H495" s="215"/>
      <c r="I495" s="215"/>
      <c r="J495" s="215"/>
      <c r="K495" s="226"/>
      <c r="L495" s="226"/>
      <c r="M495" s="226"/>
      <c r="N495" s="226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 t="s">
        <v>60</v>
      </c>
      <c r="Y495" s="215">
        <v>1</v>
      </c>
      <c r="Z495" s="215">
        <v>125</v>
      </c>
      <c r="AA495" s="218">
        <f t="shared" si="42"/>
        <v>125</v>
      </c>
      <c r="AB495" s="226" t="s">
        <v>20</v>
      </c>
      <c r="AC495" s="215" t="s">
        <v>782</v>
      </c>
    </row>
    <row r="496" spans="1:29" ht="60" x14ac:dyDescent="0.25">
      <c r="A496" s="215">
        <v>493</v>
      </c>
      <c r="B496" s="226" t="s">
        <v>2427</v>
      </c>
      <c r="C496" s="216" t="s">
        <v>2428</v>
      </c>
      <c r="D496" s="215"/>
      <c r="E496" s="215"/>
      <c r="F496" s="215"/>
      <c r="G496" s="215"/>
      <c r="H496" s="215"/>
      <c r="I496" s="215"/>
      <c r="J496" s="215"/>
      <c r="K496" s="226"/>
      <c r="L496" s="226"/>
      <c r="M496" s="226"/>
      <c r="N496" s="226"/>
      <c r="O496" s="226"/>
      <c r="P496" s="226"/>
      <c r="Q496" s="226"/>
      <c r="R496" s="226"/>
      <c r="S496" s="226"/>
      <c r="T496" s="226"/>
      <c r="U496" s="226"/>
      <c r="V496" s="226">
        <v>1</v>
      </c>
      <c r="W496" s="226"/>
      <c r="X496" s="226" t="s">
        <v>60</v>
      </c>
      <c r="Y496" s="215">
        <v>1</v>
      </c>
      <c r="Z496" s="215">
        <v>82.5</v>
      </c>
      <c r="AA496" s="218">
        <f t="shared" si="42"/>
        <v>82.5</v>
      </c>
      <c r="AB496" s="226" t="s">
        <v>20</v>
      </c>
      <c r="AC496" s="215" t="s">
        <v>782</v>
      </c>
    </row>
    <row r="497" spans="1:29" ht="48" x14ac:dyDescent="0.25">
      <c r="A497" s="215">
        <v>494</v>
      </c>
      <c r="B497" s="226" t="s">
        <v>2429</v>
      </c>
      <c r="C497" s="216" t="s">
        <v>2430</v>
      </c>
      <c r="D497" s="215"/>
      <c r="E497" s="215"/>
      <c r="F497" s="215"/>
      <c r="G497" s="215"/>
      <c r="H497" s="215"/>
      <c r="I497" s="215"/>
      <c r="J497" s="215"/>
      <c r="K497" s="226"/>
      <c r="L497" s="226"/>
      <c r="M497" s="226"/>
      <c r="N497" s="226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 t="s">
        <v>60</v>
      </c>
      <c r="Y497" s="215">
        <v>1</v>
      </c>
      <c r="Z497" s="215">
        <v>62.5</v>
      </c>
      <c r="AA497" s="218">
        <f t="shared" si="42"/>
        <v>62.5</v>
      </c>
      <c r="AB497" s="226" t="s">
        <v>20</v>
      </c>
      <c r="AC497" s="215" t="s">
        <v>782</v>
      </c>
    </row>
    <row r="498" spans="1:29" ht="60" x14ac:dyDescent="0.25">
      <c r="A498" s="215">
        <v>495</v>
      </c>
      <c r="B498" s="226" t="s">
        <v>2431</v>
      </c>
      <c r="C498" s="224" t="s">
        <v>2432</v>
      </c>
      <c r="D498" s="215"/>
      <c r="E498" s="215"/>
      <c r="F498" s="215"/>
      <c r="G498" s="215"/>
      <c r="H498" s="215"/>
      <c r="I498" s="215"/>
      <c r="J498" s="215"/>
      <c r="K498" s="226"/>
      <c r="L498" s="226"/>
      <c r="M498" s="226"/>
      <c r="N498" s="226"/>
      <c r="O498" s="226"/>
      <c r="P498" s="226"/>
      <c r="Q498" s="226"/>
      <c r="R498" s="226"/>
      <c r="S498" s="226"/>
      <c r="T498" s="226"/>
      <c r="U498" s="226"/>
      <c r="V498" s="226"/>
      <c r="W498" s="226"/>
      <c r="X498" s="226" t="s">
        <v>60</v>
      </c>
      <c r="Y498" s="215">
        <v>1</v>
      </c>
      <c r="Z498" s="215">
        <v>180</v>
      </c>
      <c r="AA498" s="218">
        <f t="shared" si="42"/>
        <v>180</v>
      </c>
      <c r="AB498" s="226" t="s">
        <v>20</v>
      </c>
      <c r="AC498" s="215" t="s">
        <v>782</v>
      </c>
    </row>
    <row r="499" spans="1:29" ht="60" x14ac:dyDescent="0.25">
      <c r="A499" s="215">
        <v>496</v>
      </c>
      <c r="B499" s="226" t="s">
        <v>2433</v>
      </c>
      <c r="C499" s="216" t="s">
        <v>2434</v>
      </c>
      <c r="D499" s="215"/>
      <c r="E499" s="215"/>
      <c r="F499" s="215"/>
      <c r="G499" s="215"/>
      <c r="H499" s="215"/>
      <c r="I499" s="215"/>
      <c r="J499" s="215"/>
      <c r="K499" s="226"/>
      <c r="L499" s="226"/>
      <c r="M499" s="226"/>
      <c r="N499" s="226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 t="s">
        <v>60</v>
      </c>
      <c r="Y499" s="215">
        <v>1</v>
      </c>
      <c r="Z499" s="215">
        <v>82.5</v>
      </c>
      <c r="AA499" s="218">
        <f t="shared" si="42"/>
        <v>82.5</v>
      </c>
      <c r="AB499" s="226" t="s">
        <v>20</v>
      </c>
      <c r="AC499" s="215" t="s">
        <v>782</v>
      </c>
    </row>
    <row r="500" spans="1:29" ht="36" x14ac:dyDescent="0.25">
      <c r="A500" s="215">
        <v>497</v>
      </c>
      <c r="B500" s="226" t="s">
        <v>2435</v>
      </c>
      <c r="C500" s="216" t="s">
        <v>2436</v>
      </c>
      <c r="D500" s="215"/>
      <c r="E500" s="215"/>
      <c r="F500" s="215"/>
      <c r="G500" s="215"/>
      <c r="H500" s="215"/>
      <c r="I500" s="215"/>
      <c r="J500" s="215"/>
      <c r="K500" s="226"/>
      <c r="L500" s="226"/>
      <c r="M500" s="226"/>
      <c r="N500" s="226"/>
      <c r="O500" s="226"/>
      <c r="P500" s="226"/>
      <c r="Q500" s="226"/>
      <c r="R500" s="226"/>
      <c r="S500" s="226"/>
      <c r="T500" s="226"/>
      <c r="U500" s="226"/>
      <c r="V500" s="226"/>
      <c r="W500" s="226"/>
      <c r="X500" s="226" t="s">
        <v>60</v>
      </c>
      <c r="Y500" s="215">
        <v>1</v>
      </c>
      <c r="Z500" s="215">
        <v>160</v>
      </c>
      <c r="AA500" s="218">
        <f t="shared" si="42"/>
        <v>160</v>
      </c>
      <c r="AB500" s="226" t="s">
        <v>20</v>
      </c>
      <c r="AC500" s="215" t="s">
        <v>782</v>
      </c>
    </row>
    <row r="501" spans="1:29" ht="36" x14ac:dyDescent="0.25">
      <c r="A501" s="215">
        <v>498</v>
      </c>
      <c r="B501" s="226" t="s">
        <v>2437</v>
      </c>
      <c r="C501" s="216" t="s">
        <v>2438</v>
      </c>
      <c r="D501" s="215"/>
      <c r="E501" s="215"/>
      <c r="F501" s="215"/>
      <c r="G501" s="215"/>
      <c r="H501" s="215"/>
      <c r="I501" s="215"/>
      <c r="J501" s="215"/>
      <c r="K501" s="226"/>
      <c r="L501" s="226"/>
      <c r="M501" s="226"/>
      <c r="N501" s="226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 t="s">
        <v>60</v>
      </c>
      <c r="Y501" s="215">
        <v>1</v>
      </c>
      <c r="Z501" s="215">
        <v>20</v>
      </c>
      <c r="AA501" s="218">
        <f t="shared" si="42"/>
        <v>20</v>
      </c>
      <c r="AB501" s="226" t="s">
        <v>20</v>
      </c>
      <c r="AC501" s="215" t="s">
        <v>782</v>
      </c>
    </row>
    <row r="502" spans="1:29" ht="60" x14ac:dyDescent="0.25">
      <c r="A502" s="215">
        <v>499</v>
      </c>
      <c r="B502" s="226" t="s">
        <v>2439</v>
      </c>
      <c r="C502" s="216" t="s">
        <v>2440</v>
      </c>
      <c r="D502" s="215"/>
      <c r="E502" s="215"/>
      <c r="F502" s="215"/>
      <c r="G502" s="215"/>
      <c r="H502" s="215"/>
      <c r="I502" s="215"/>
      <c r="J502" s="215"/>
      <c r="K502" s="226"/>
      <c r="L502" s="226"/>
      <c r="M502" s="226"/>
      <c r="N502" s="226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 t="s">
        <v>60</v>
      </c>
      <c r="Y502" s="215">
        <v>1</v>
      </c>
      <c r="Z502" s="215">
        <v>40</v>
      </c>
      <c r="AA502" s="218">
        <f t="shared" si="42"/>
        <v>40</v>
      </c>
      <c r="AB502" s="226" t="s">
        <v>20</v>
      </c>
      <c r="AC502" s="215" t="s">
        <v>782</v>
      </c>
    </row>
    <row r="503" spans="1:29" ht="48" x14ac:dyDescent="0.25">
      <c r="A503" s="215">
        <v>500</v>
      </c>
      <c r="B503" s="226" t="s">
        <v>2441</v>
      </c>
      <c r="C503" s="216" t="s">
        <v>2442</v>
      </c>
      <c r="D503" s="215"/>
      <c r="E503" s="215"/>
      <c r="F503" s="215"/>
      <c r="G503" s="215"/>
      <c r="H503" s="215"/>
      <c r="I503" s="215"/>
      <c r="J503" s="215"/>
      <c r="K503" s="226"/>
      <c r="L503" s="226"/>
      <c r="M503" s="226"/>
      <c r="N503" s="226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 t="s">
        <v>60</v>
      </c>
      <c r="Y503" s="215">
        <v>1</v>
      </c>
      <c r="Z503" s="215">
        <v>62.5</v>
      </c>
      <c r="AA503" s="218">
        <f t="shared" si="42"/>
        <v>62.5</v>
      </c>
      <c r="AB503" s="226" t="s">
        <v>20</v>
      </c>
      <c r="AC503" s="215" t="s">
        <v>782</v>
      </c>
    </row>
    <row r="504" spans="1:29" ht="48" x14ac:dyDescent="0.25">
      <c r="A504" s="215">
        <v>501</v>
      </c>
      <c r="B504" s="226" t="s">
        <v>2443</v>
      </c>
      <c r="C504" s="216" t="s">
        <v>2444</v>
      </c>
      <c r="D504" s="215"/>
      <c r="E504" s="215"/>
      <c r="F504" s="215"/>
      <c r="G504" s="215"/>
      <c r="H504" s="215"/>
      <c r="I504" s="215"/>
      <c r="J504" s="215"/>
      <c r="K504" s="226"/>
      <c r="L504" s="226"/>
      <c r="M504" s="226"/>
      <c r="N504" s="226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 t="s">
        <v>60</v>
      </c>
      <c r="Y504" s="233">
        <v>1</v>
      </c>
      <c r="Z504" s="233">
        <v>27.5</v>
      </c>
      <c r="AA504" s="218">
        <f t="shared" si="42"/>
        <v>27.5</v>
      </c>
      <c r="AB504" s="226" t="s">
        <v>20</v>
      </c>
      <c r="AC504" s="215" t="s">
        <v>782</v>
      </c>
    </row>
    <row r="505" spans="1:29" ht="48" x14ac:dyDescent="0.25">
      <c r="A505" s="215">
        <v>502</v>
      </c>
      <c r="B505" s="226" t="s">
        <v>2445</v>
      </c>
      <c r="C505" s="216" t="s">
        <v>2446</v>
      </c>
      <c r="D505" s="215"/>
      <c r="E505" s="215"/>
      <c r="F505" s="215"/>
      <c r="G505" s="215"/>
      <c r="H505" s="215"/>
      <c r="I505" s="215"/>
      <c r="J505" s="215"/>
      <c r="K505" s="226"/>
      <c r="L505" s="226"/>
      <c r="M505" s="226"/>
      <c r="N505" s="226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 t="s">
        <v>60</v>
      </c>
      <c r="Y505" s="233">
        <v>1</v>
      </c>
      <c r="Z505" s="233">
        <v>50</v>
      </c>
      <c r="AA505" s="218">
        <f t="shared" si="42"/>
        <v>50</v>
      </c>
      <c r="AB505" s="226" t="s">
        <v>20</v>
      </c>
      <c r="AC505" s="215" t="s">
        <v>782</v>
      </c>
    </row>
    <row r="506" spans="1:29" ht="60" x14ac:dyDescent="0.25">
      <c r="A506" s="215">
        <v>503</v>
      </c>
      <c r="B506" s="226" t="s">
        <v>2447</v>
      </c>
      <c r="C506" s="216" t="s">
        <v>2448</v>
      </c>
      <c r="D506" s="215"/>
      <c r="E506" s="215"/>
      <c r="F506" s="215"/>
      <c r="G506" s="215"/>
      <c r="H506" s="215"/>
      <c r="I506" s="215"/>
      <c r="J506" s="215"/>
      <c r="K506" s="226"/>
      <c r="L506" s="226"/>
      <c r="M506" s="226"/>
      <c r="N506" s="226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 t="s">
        <v>60</v>
      </c>
      <c r="Y506" s="233">
        <v>1</v>
      </c>
      <c r="Z506" s="233">
        <v>62.5</v>
      </c>
      <c r="AA506" s="218">
        <f t="shared" si="42"/>
        <v>62.5</v>
      </c>
      <c r="AB506" s="226" t="s">
        <v>20</v>
      </c>
      <c r="AC506" s="215" t="s">
        <v>782</v>
      </c>
    </row>
    <row r="507" spans="1:29" ht="48" x14ac:dyDescent="0.25">
      <c r="A507" s="215">
        <v>504</v>
      </c>
      <c r="B507" s="226" t="s">
        <v>2449</v>
      </c>
      <c r="C507" s="216" t="s">
        <v>2450</v>
      </c>
      <c r="D507" s="215"/>
      <c r="E507" s="215"/>
      <c r="F507" s="215"/>
      <c r="G507" s="215"/>
      <c r="H507" s="215"/>
      <c r="I507" s="215"/>
      <c r="J507" s="215"/>
      <c r="K507" s="226"/>
      <c r="L507" s="226"/>
      <c r="M507" s="226"/>
      <c r="N507" s="226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 t="s">
        <v>60</v>
      </c>
      <c r="Y507" s="233">
        <v>1</v>
      </c>
      <c r="Z507" s="233">
        <v>62.5</v>
      </c>
      <c r="AA507" s="218">
        <f t="shared" si="42"/>
        <v>62.5</v>
      </c>
      <c r="AB507" s="226" t="s">
        <v>20</v>
      </c>
      <c r="AC507" s="215" t="s">
        <v>782</v>
      </c>
    </row>
    <row r="508" spans="1:29" ht="48" x14ac:dyDescent="0.25">
      <c r="A508" s="215">
        <v>505</v>
      </c>
      <c r="B508" s="226" t="s">
        <v>2451</v>
      </c>
      <c r="C508" s="216" t="s">
        <v>2452</v>
      </c>
      <c r="D508" s="215"/>
      <c r="E508" s="215"/>
      <c r="F508" s="215"/>
      <c r="G508" s="215"/>
      <c r="H508" s="215"/>
      <c r="I508" s="215"/>
      <c r="J508" s="215"/>
      <c r="K508" s="226"/>
      <c r="L508" s="226"/>
      <c r="M508" s="226"/>
      <c r="N508" s="226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 t="s">
        <v>60</v>
      </c>
      <c r="Y508" s="233">
        <v>1</v>
      </c>
      <c r="Z508" s="233">
        <v>40</v>
      </c>
      <c r="AA508" s="218">
        <f t="shared" si="42"/>
        <v>40</v>
      </c>
      <c r="AB508" s="226" t="s">
        <v>20</v>
      </c>
      <c r="AC508" s="215" t="s">
        <v>782</v>
      </c>
    </row>
    <row r="509" spans="1:29" ht="36" x14ac:dyDescent="0.25">
      <c r="A509" s="215">
        <v>506</v>
      </c>
      <c r="B509" s="226" t="s">
        <v>2453</v>
      </c>
      <c r="C509" s="216" t="s">
        <v>2454</v>
      </c>
      <c r="D509" s="215"/>
      <c r="E509" s="215"/>
      <c r="F509" s="215"/>
      <c r="G509" s="215"/>
      <c r="H509" s="215"/>
      <c r="I509" s="215"/>
      <c r="J509" s="215"/>
      <c r="K509" s="226"/>
      <c r="L509" s="226"/>
      <c r="M509" s="226"/>
      <c r="N509" s="226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 t="s">
        <v>60</v>
      </c>
      <c r="Y509" s="233">
        <v>1</v>
      </c>
      <c r="Z509" s="233">
        <v>40</v>
      </c>
      <c r="AA509" s="218">
        <f t="shared" si="42"/>
        <v>40</v>
      </c>
      <c r="AB509" s="226" t="s">
        <v>20</v>
      </c>
      <c r="AC509" s="215" t="s">
        <v>782</v>
      </c>
    </row>
    <row r="510" spans="1:29" ht="60" x14ac:dyDescent="0.25">
      <c r="A510" s="215">
        <v>507</v>
      </c>
      <c r="B510" s="226" t="s">
        <v>2455</v>
      </c>
      <c r="C510" s="216" t="s">
        <v>2456</v>
      </c>
      <c r="D510" s="215"/>
      <c r="E510" s="215"/>
      <c r="F510" s="215"/>
      <c r="G510" s="215"/>
      <c r="H510" s="215"/>
      <c r="I510" s="215"/>
      <c r="J510" s="215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 t="s">
        <v>60</v>
      </c>
      <c r="Y510" s="233">
        <v>1</v>
      </c>
      <c r="Z510" s="233">
        <v>50</v>
      </c>
      <c r="AA510" s="218">
        <f t="shared" si="42"/>
        <v>50</v>
      </c>
      <c r="AB510" s="226" t="s">
        <v>20</v>
      </c>
      <c r="AC510" s="215" t="s">
        <v>782</v>
      </c>
    </row>
    <row r="511" spans="1:29" x14ac:dyDescent="0.25">
      <c r="A511" s="215">
        <v>508</v>
      </c>
      <c r="B511" s="226"/>
      <c r="C511" s="216"/>
      <c r="D511" s="215"/>
      <c r="E511" s="215"/>
      <c r="F511" s="215"/>
      <c r="G511" s="215"/>
      <c r="H511" s="215"/>
      <c r="I511" s="215"/>
      <c r="J511" s="215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 t="s">
        <v>60</v>
      </c>
      <c r="Y511" s="233">
        <v>1</v>
      </c>
      <c r="Z511" s="233">
        <v>35</v>
      </c>
      <c r="AA511" s="218">
        <f t="shared" si="42"/>
        <v>35</v>
      </c>
      <c r="AB511" s="226" t="s">
        <v>20</v>
      </c>
      <c r="AC511" s="215" t="s">
        <v>782</v>
      </c>
    </row>
    <row r="512" spans="1:29" ht="108" x14ac:dyDescent="0.25">
      <c r="A512" s="215">
        <v>509</v>
      </c>
      <c r="B512" s="226" t="s">
        <v>2457</v>
      </c>
      <c r="C512" s="224" t="s">
        <v>2458</v>
      </c>
      <c r="D512" s="215"/>
      <c r="E512" s="215"/>
      <c r="F512" s="215"/>
      <c r="G512" s="215"/>
      <c r="H512" s="215"/>
      <c r="I512" s="215"/>
      <c r="J512" s="215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 t="s">
        <v>60</v>
      </c>
      <c r="Y512" s="233">
        <v>1</v>
      </c>
      <c r="Z512" s="233">
        <v>125</v>
      </c>
      <c r="AA512" s="218">
        <f t="shared" si="42"/>
        <v>125</v>
      </c>
      <c r="AB512" s="226" t="s">
        <v>20</v>
      </c>
      <c r="AC512" s="215" t="s">
        <v>782</v>
      </c>
    </row>
    <row r="513" spans="1:29" ht="36" x14ac:dyDescent="0.25">
      <c r="A513" s="215">
        <v>510</v>
      </c>
      <c r="B513" s="226" t="s">
        <v>2459</v>
      </c>
      <c r="C513" s="216" t="s">
        <v>2460</v>
      </c>
      <c r="D513" s="215"/>
      <c r="E513" s="215"/>
      <c r="F513" s="215"/>
      <c r="G513" s="215"/>
      <c r="H513" s="215"/>
      <c r="I513" s="215"/>
      <c r="J513" s="215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 t="s">
        <v>60</v>
      </c>
      <c r="Y513" s="233">
        <v>1</v>
      </c>
      <c r="Z513" s="233">
        <v>100</v>
      </c>
      <c r="AA513" s="218">
        <f t="shared" si="42"/>
        <v>100</v>
      </c>
      <c r="AB513" s="226" t="s">
        <v>20</v>
      </c>
      <c r="AC513" s="215" t="s">
        <v>782</v>
      </c>
    </row>
    <row r="514" spans="1:29" ht="84" x14ac:dyDescent="0.25">
      <c r="A514" s="215">
        <v>511</v>
      </c>
      <c r="B514" s="226" t="s">
        <v>2461</v>
      </c>
      <c r="C514" s="216" t="s">
        <v>2462</v>
      </c>
      <c r="D514" s="215"/>
      <c r="E514" s="215"/>
      <c r="F514" s="215"/>
      <c r="G514" s="215"/>
      <c r="H514" s="215"/>
      <c r="I514" s="215"/>
      <c r="J514" s="215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 t="s">
        <v>60</v>
      </c>
      <c r="Y514" s="233">
        <v>1</v>
      </c>
      <c r="Z514" s="233">
        <v>82.5</v>
      </c>
      <c r="AA514" s="218">
        <f t="shared" si="42"/>
        <v>82.5</v>
      </c>
      <c r="AB514" s="226" t="s">
        <v>20</v>
      </c>
      <c r="AC514" s="215" t="s">
        <v>782</v>
      </c>
    </row>
    <row r="515" spans="1:29" ht="60" x14ac:dyDescent="0.25">
      <c r="A515" s="215">
        <v>512</v>
      </c>
      <c r="B515" s="226" t="s">
        <v>2463</v>
      </c>
      <c r="C515" s="216" t="s">
        <v>2464</v>
      </c>
      <c r="D515" s="215"/>
      <c r="E515" s="215"/>
      <c r="F515" s="215"/>
      <c r="G515" s="215"/>
      <c r="H515" s="215"/>
      <c r="I515" s="215"/>
      <c r="J515" s="215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 t="s">
        <v>60</v>
      </c>
      <c r="Y515" s="233">
        <v>1</v>
      </c>
      <c r="Z515" s="233">
        <v>35</v>
      </c>
      <c r="AA515" s="218">
        <f t="shared" si="42"/>
        <v>35</v>
      </c>
      <c r="AB515" s="226" t="s">
        <v>20</v>
      </c>
      <c r="AC515" s="215" t="s">
        <v>782</v>
      </c>
    </row>
    <row r="516" spans="1:29" ht="48" x14ac:dyDescent="0.25">
      <c r="A516" s="215">
        <v>513</v>
      </c>
      <c r="B516" s="226" t="s">
        <v>2465</v>
      </c>
      <c r="C516" s="216" t="s">
        <v>2466</v>
      </c>
      <c r="D516" s="215"/>
      <c r="E516" s="215"/>
      <c r="F516" s="215"/>
      <c r="G516" s="215"/>
      <c r="H516" s="215"/>
      <c r="I516" s="215"/>
      <c r="J516" s="215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 t="s">
        <v>60</v>
      </c>
      <c r="Y516" s="233">
        <v>1</v>
      </c>
      <c r="Z516" s="233">
        <v>45</v>
      </c>
      <c r="AA516" s="218">
        <f t="shared" si="42"/>
        <v>45</v>
      </c>
      <c r="AB516" s="226" t="s">
        <v>20</v>
      </c>
      <c r="AC516" s="215" t="s">
        <v>782</v>
      </c>
    </row>
    <row r="517" spans="1:29" x14ac:dyDescent="0.25">
      <c r="A517" s="215">
        <v>514</v>
      </c>
      <c r="B517" s="226"/>
      <c r="C517" s="216"/>
      <c r="D517" s="215"/>
      <c r="E517" s="215"/>
      <c r="F517" s="215"/>
      <c r="G517" s="215"/>
      <c r="H517" s="215"/>
      <c r="I517" s="215"/>
      <c r="J517" s="215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 t="s">
        <v>60</v>
      </c>
      <c r="Y517" s="233">
        <v>1</v>
      </c>
      <c r="Z517" s="233">
        <v>15</v>
      </c>
      <c r="AA517" s="218">
        <f t="shared" si="42"/>
        <v>15</v>
      </c>
      <c r="AB517" s="226" t="s">
        <v>20</v>
      </c>
      <c r="AC517" s="215" t="s">
        <v>782</v>
      </c>
    </row>
    <row r="518" spans="1:29" ht="48" x14ac:dyDescent="0.25">
      <c r="A518" s="215">
        <v>515</v>
      </c>
      <c r="B518" s="226" t="s">
        <v>2467</v>
      </c>
      <c r="C518" s="216" t="s">
        <v>2468</v>
      </c>
      <c r="D518" s="215"/>
      <c r="E518" s="215"/>
      <c r="F518" s="215"/>
      <c r="G518" s="215"/>
      <c r="H518" s="215"/>
      <c r="I518" s="215"/>
      <c r="J518" s="215"/>
      <c r="K518" s="226"/>
      <c r="L518" s="226"/>
      <c r="M518" s="226"/>
      <c r="N518" s="226"/>
      <c r="O518" s="226"/>
      <c r="P518" s="226"/>
      <c r="Q518" s="226"/>
      <c r="R518" s="226"/>
      <c r="S518" s="226"/>
      <c r="T518" s="226"/>
      <c r="U518" s="226"/>
      <c r="V518" s="226">
        <v>1</v>
      </c>
      <c r="W518" s="226"/>
      <c r="X518" s="226" t="s">
        <v>60</v>
      </c>
      <c r="Y518" s="233">
        <v>1</v>
      </c>
      <c r="Z518" s="233">
        <v>40</v>
      </c>
      <c r="AA518" s="218">
        <f t="shared" si="42"/>
        <v>40</v>
      </c>
      <c r="AB518" s="226" t="s">
        <v>20</v>
      </c>
      <c r="AC518" s="215" t="s">
        <v>782</v>
      </c>
    </row>
    <row r="519" spans="1:29" ht="72" x14ac:dyDescent="0.25">
      <c r="A519" s="215">
        <v>516</v>
      </c>
      <c r="B519" s="226" t="s">
        <v>2469</v>
      </c>
      <c r="C519" s="216" t="s">
        <v>2470</v>
      </c>
      <c r="D519" s="215"/>
      <c r="E519" s="215"/>
      <c r="F519" s="215"/>
      <c r="G519" s="215"/>
      <c r="H519" s="215"/>
      <c r="I519" s="215"/>
      <c r="J519" s="215"/>
      <c r="K519" s="226"/>
      <c r="L519" s="226"/>
      <c r="M519" s="226"/>
      <c r="N519" s="226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 t="s">
        <v>60</v>
      </c>
      <c r="Y519" s="233">
        <v>1</v>
      </c>
      <c r="Z519" s="233">
        <v>20</v>
      </c>
      <c r="AA519" s="218">
        <f t="shared" si="42"/>
        <v>20</v>
      </c>
      <c r="AB519" s="226" t="s">
        <v>20</v>
      </c>
      <c r="AC519" s="215" t="s">
        <v>782</v>
      </c>
    </row>
    <row r="520" spans="1:29" ht="36" x14ac:dyDescent="0.25">
      <c r="A520" s="215">
        <v>517</v>
      </c>
      <c r="B520" s="226" t="s">
        <v>2471</v>
      </c>
      <c r="C520" s="216" t="s">
        <v>2472</v>
      </c>
      <c r="D520" s="215"/>
      <c r="E520" s="215"/>
      <c r="F520" s="215"/>
      <c r="G520" s="215"/>
      <c r="H520" s="215"/>
      <c r="I520" s="215"/>
      <c r="J520" s="215"/>
      <c r="K520" s="226"/>
      <c r="L520" s="226"/>
      <c r="M520" s="226"/>
      <c r="N520" s="226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 t="s">
        <v>60</v>
      </c>
      <c r="Y520" s="233">
        <v>1</v>
      </c>
      <c r="Z520" s="233">
        <v>62.5</v>
      </c>
      <c r="AA520" s="218">
        <f t="shared" si="42"/>
        <v>62.5</v>
      </c>
      <c r="AB520" s="226" t="s">
        <v>20</v>
      </c>
      <c r="AC520" s="215" t="s">
        <v>782</v>
      </c>
    </row>
    <row r="521" spans="1:29" ht="48" x14ac:dyDescent="0.25">
      <c r="A521" s="215">
        <v>518</v>
      </c>
      <c r="B521" s="226" t="s">
        <v>2473</v>
      </c>
      <c r="C521" s="216" t="s">
        <v>2474</v>
      </c>
      <c r="D521" s="215"/>
      <c r="E521" s="215"/>
      <c r="F521" s="215"/>
      <c r="G521" s="215"/>
      <c r="H521" s="215"/>
      <c r="I521" s="215"/>
      <c r="J521" s="215"/>
      <c r="K521" s="226"/>
      <c r="L521" s="226"/>
      <c r="M521" s="226"/>
      <c r="N521" s="226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 t="s">
        <v>60</v>
      </c>
      <c r="Y521" s="233">
        <v>1</v>
      </c>
      <c r="Z521" s="233">
        <v>100</v>
      </c>
      <c r="AA521" s="218">
        <f t="shared" si="42"/>
        <v>100</v>
      </c>
      <c r="AB521" s="226" t="s">
        <v>20</v>
      </c>
      <c r="AC521" s="215" t="s">
        <v>782</v>
      </c>
    </row>
    <row r="522" spans="1:29" ht="84" x14ac:dyDescent="0.25">
      <c r="A522" s="215">
        <v>519</v>
      </c>
      <c r="B522" s="226" t="s">
        <v>2475</v>
      </c>
      <c r="C522" s="216" t="s">
        <v>2476</v>
      </c>
      <c r="D522" s="215"/>
      <c r="E522" s="215"/>
      <c r="F522" s="215"/>
      <c r="G522" s="215"/>
      <c r="H522" s="215"/>
      <c r="I522" s="215"/>
      <c r="J522" s="215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 t="s">
        <v>60</v>
      </c>
      <c r="Y522" s="233">
        <v>1</v>
      </c>
      <c r="Z522" s="233">
        <v>40</v>
      </c>
      <c r="AA522" s="218">
        <f t="shared" si="42"/>
        <v>40</v>
      </c>
      <c r="AB522" s="226" t="s">
        <v>20</v>
      </c>
      <c r="AC522" s="215" t="s">
        <v>782</v>
      </c>
    </row>
    <row r="523" spans="1:29" ht="36" x14ac:dyDescent="0.25">
      <c r="A523" s="215">
        <v>520</v>
      </c>
      <c r="B523" s="226" t="s">
        <v>2477</v>
      </c>
      <c r="C523" s="228" t="s">
        <v>2478</v>
      </c>
      <c r="D523" s="229"/>
      <c r="E523" s="229"/>
      <c r="F523" s="229"/>
      <c r="G523" s="229"/>
      <c r="H523" s="229"/>
      <c r="I523" s="229"/>
      <c r="J523" s="229"/>
      <c r="K523" s="226"/>
      <c r="L523" s="226"/>
      <c r="M523" s="226"/>
      <c r="N523" s="226"/>
      <c r="O523" s="226"/>
      <c r="P523" s="226">
        <v>1</v>
      </c>
      <c r="Q523" s="227">
        <v>1</v>
      </c>
      <c r="R523" s="226"/>
      <c r="S523" s="226"/>
      <c r="T523" s="226"/>
      <c r="U523" s="226"/>
      <c r="V523" s="226">
        <v>2</v>
      </c>
      <c r="W523" s="226"/>
      <c r="X523" s="226" t="s">
        <v>60</v>
      </c>
      <c r="Y523" s="226">
        <v>1</v>
      </c>
      <c r="Z523" s="226">
        <v>40</v>
      </c>
      <c r="AA523" s="218">
        <f t="shared" si="42"/>
        <v>40</v>
      </c>
      <c r="AB523" s="226" t="s">
        <v>20</v>
      </c>
      <c r="AC523" s="215" t="s">
        <v>782</v>
      </c>
    </row>
    <row r="524" spans="1:29" ht="24" x14ac:dyDescent="0.25">
      <c r="A524" s="215">
        <v>521</v>
      </c>
      <c r="B524" s="226" t="s">
        <v>2479</v>
      </c>
      <c r="C524" s="216" t="s">
        <v>2480</v>
      </c>
      <c r="D524" s="215"/>
      <c r="E524" s="215"/>
      <c r="F524" s="215"/>
      <c r="G524" s="215"/>
      <c r="H524" s="215"/>
      <c r="I524" s="215"/>
      <c r="J524" s="215"/>
      <c r="K524" s="226"/>
      <c r="L524" s="226"/>
      <c r="M524" s="226"/>
      <c r="N524" s="226"/>
      <c r="O524" s="226"/>
      <c r="P524" s="226">
        <v>1</v>
      </c>
      <c r="Q524" s="227">
        <v>1</v>
      </c>
      <c r="R524" s="226"/>
      <c r="S524" s="226"/>
      <c r="T524" s="226"/>
      <c r="U524" s="226"/>
      <c r="V524" s="215">
        <v>1</v>
      </c>
      <c r="W524" s="226"/>
      <c r="X524" s="226" t="s">
        <v>60</v>
      </c>
      <c r="Y524" s="215">
        <v>1</v>
      </c>
      <c r="Z524" s="215">
        <v>82.5</v>
      </c>
      <c r="AA524" s="218">
        <f t="shared" si="42"/>
        <v>82.5</v>
      </c>
      <c r="AB524" s="226" t="s">
        <v>20</v>
      </c>
      <c r="AC524" s="215" t="s">
        <v>782</v>
      </c>
    </row>
    <row r="525" spans="1:29" ht="48" x14ac:dyDescent="0.25">
      <c r="A525" s="215">
        <v>522</v>
      </c>
      <c r="B525" s="226" t="s">
        <v>2481</v>
      </c>
      <c r="C525" s="216" t="s">
        <v>2482</v>
      </c>
      <c r="D525" s="215"/>
      <c r="E525" s="215"/>
      <c r="F525" s="215"/>
      <c r="G525" s="215"/>
      <c r="H525" s="215"/>
      <c r="I525" s="215"/>
      <c r="J525" s="215"/>
      <c r="K525" s="226"/>
      <c r="L525" s="226"/>
      <c r="M525" s="226"/>
      <c r="N525" s="226"/>
      <c r="O525" s="226"/>
      <c r="P525" s="226">
        <v>1</v>
      </c>
      <c r="Q525" s="227">
        <v>1</v>
      </c>
      <c r="R525" s="226"/>
      <c r="S525" s="226"/>
      <c r="T525" s="226"/>
      <c r="U525" s="226"/>
      <c r="V525" s="215">
        <v>2</v>
      </c>
      <c r="W525" s="226"/>
      <c r="X525" s="226" t="s">
        <v>60</v>
      </c>
      <c r="Y525" s="215">
        <v>1</v>
      </c>
      <c r="Z525" s="215">
        <v>140</v>
      </c>
      <c r="AA525" s="218">
        <f t="shared" si="42"/>
        <v>140</v>
      </c>
      <c r="AB525" s="226" t="s">
        <v>20</v>
      </c>
      <c r="AC525" s="215" t="s">
        <v>782</v>
      </c>
    </row>
    <row r="526" spans="1:29" ht="48" x14ac:dyDescent="0.25">
      <c r="A526" s="215">
        <v>523</v>
      </c>
      <c r="B526" s="226" t="s">
        <v>2483</v>
      </c>
      <c r="C526" s="216" t="s">
        <v>2484</v>
      </c>
      <c r="D526" s="215"/>
      <c r="E526" s="215"/>
      <c r="F526" s="215"/>
      <c r="G526" s="215"/>
      <c r="H526" s="215"/>
      <c r="I526" s="215"/>
      <c r="J526" s="215"/>
      <c r="K526" s="226"/>
      <c r="L526" s="226"/>
      <c r="M526" s="226"/>
      <c r="N526" s="226"/>
      <c r="O526" s="226"/>
      <c r="P526" s="226">
        <v>1</v>
      </c>
      <c r="Q526" s="227">
        <v>1</v>
      </c>
      <c r="R526" s="226"/>
      <c r="S526" s="226"/>
      <c r="T526" s="226"/>
      <c r="U526" s="226"/>
      <c r="V526" s="215">
        <v>1</v>
      </c>
      <c r="W526" s="226"/>
      <c r="X526" s="226" t="s">
        <v>60</v>
      </c>
      <c r="Y526" s="215">
        <v>1</v>
      </c>
      <c r="Z526" s="215">
        <v>15</v>
      </c>
      <c r="AA526" s="218">
        <f t="shared" si="42"/>
        <v>15</v>
      </c>
      <c r="AB526" s="226" t="s">
        <v>20</v>
      </c>
      <c r="AC526" s="215" t="s">
        <v>782</v>
      </c>
    </row>
    <row r="527" spans="1:29" ht="24" x14ac:dyDescent="0.25">
      <c r="A527" s="215">
        <v>524</v>
      </c>
      <c r="B527" s="226" t="s">
        <v>2485</v>
      </c>
      <c r="C527" s="216" t="s">
        <v>2486</v>
      </c>
      <c r="D527" s="215"/>
      <c r="E527" s="215"/>
      <c r="F527" s="215"/>
      <c r="G527" s="215"/>
      <c r="H527" s="215"/>
      <c r="I527" s="215"/>
      <c r="J527" s="215"/>
      <c r="K527" s="226"/>
      <c r="L527" s="226"/>
      <c r="M527" s="226"/>
      <c r="N527" s="226"/>
      <c r="O527" s="226"/>
      <c r="P527" s="226">
        <v>1</v>
      </c>
      <c r="Q527" s="227">
        <v>1</v>
      </c>
      <c r="R527" s="226"/>
      <c r="S527" s="226"/>
      <c r="T527" s="226"/>
      <c r="U527" s="226"/>
      <c r="V527" s="215">
        <v>1</v>
      </c>
      <c r="W527" s="226"/>
      <c r="X527" s="226" t="s">
        <v>60</v>
      </c>
      <c r="Y527" s="215">
        <v>1</v>
      </c>
      <c r="Z527" s="215">
        <v>62.5</v>
      </c>
      <c r="AA527" s="218">
        <f t="shared" si="42"/>
        <v>62.5</v>
      </c>
      <c r="AB527" s="226" t="s">
        <v>20</v>
      </c>
      <c r="AC527" s="215" t="s">
        <v>782</v>
      </c>
    </row>
    <row r="528" spans="1:29" ht="36" x14ac:dyDescent="0.25">
      <c r="A528" s="215">
        <v>525</v>
      </c>
      <c r="B528" s="226" t="s">
        <v>2487</v>
      </c>
      <c r="C528" s="216" t="s">
        <v>2488</v>
      </c>
      <c r="D528" s="215"/>
      <c r="E528" s="215"/>
      <c r="F528" s="215"/>
      <c r="G528" s="215"/>
      <c r="H528" s="215"/>
      <c r="I528" s="215"/>
      <c r="J528" s="215"/>
      <c r="K528" s="226"/>
      <c r="L528" s="226"/>
      <c r="M528" s="226"/>
      <c r="N528" s="226"/>
      <c r="O528" s="226"/>
      <c r="P528" s="226">
        <v>1</v>
      </c>
      <c r="Q528" s="227">
        <v>1</v>
      </c>
      <c r="R528" s="226"/>
      <c r="S528" s="226"/>
      <c r="T528" s="226"/>
      <c r="U528" s="226"/>
      <c r="V528" s="215">
        <v>1</v>
      </c>
      <c r="W528" s="226"/>
      <c r="X528" s="226" t="s">
        <v>60</v>
      </c>
      <c r="Y528" s="215">
        <v>1</v>
      </c>
      <c r="Z528" s="215">
        <v>25</v>
      </c>
      <c r="AA528" s="218">
        <f t="shared" si="42"/>
        <v>25</v>
      </c>
      <c r="AB528" s="226" t="s">
        <v>20</v>
      </c>
      <c r="AC528" s="215" t="s">
        <v>782</v>
      </c>
    </row>
    <row r="529" spans="1:29" ht="60" x14ac:dyDescent="0.25">
      <c r="A529" s="215">
        <v>526</v>
      </c>
      <c r="B529" s="226" t="s">
        <v>2489</v>
      </c>
      <c r="C529" s="216" t="s">
        <v>2490</v>
      </c>
      <c r="D529" s="215"/>
      <c r="E529" s="215"/>
      <c r="F529" s="215"/>
      <c r="G529" s="215"/>
      <c r="H529" s="215"/>
      <c r="I529" s="215"/>
      <c r="J529" s="215"/>
      <c r="K529" s="226"/>
      <c r="L529" s="226"/>
      <c r="M529" s="226"/>
      <c r="N529" s="226"/>
      <c r="O529" s="226"/>
      <c r="P529" s="226">
        <v>1</v>
      </c>
      <c r="Q529" s="227">
        <v>1</v>
      </c>
      <c r="R529" s="226"/>
      <c r="S529" s="226"/>
      <c r="T529" s="226"/>
      <c r="U529" s="226"/>
      <c r="V529" s="215">
        <v>1</v>
      </c>
      <c r="W529" s="226"/>
      <c r="X529" s="226" t="s">
        <v>60</v>
      </c>
      <c r="Y529" s="215">
        <v>1</v>
      </c>
      <c r="Z529" s="215">
        <v>20</v>
      </c>
      <c r="AA529" s="218">
        <f t="shared" si="42"/>
        <v>20</v>
      </c>
      <c r="AB529" s="226" t="s">
        <v>20</v>
      </c>
      <c r="AC529" s="215" t="s">
        <v>782</v>
      </c>
    </row>
    <row r="530" spans="1:29" ht="36" x14ac:dyDescent="0.25">
      <c r="A530" s="215">
        <v>527</v>
      </c>
      <c r="B530" s="226" t="s">
        <v>2491</v>
      </c>
      <c r="C530" s="216" t="s">
        <v>2492</v>
      </c>
      <c r="D530" s="215"/>
      <c r="E530" s="215"/>
      <c r="F530" s="215"/>
      <c r="G530" s="215"/>
      <c r="H530" s="215"/>
      <c r="I530" s="215"/>
      <c r="J530" s="215"/>
      <c r="K530" s="226"/>
      <c r="L530" s="226"/>
      <c r="M530" s="226"/>
      <c r="N530" s="226"/>
      <c r="O530" s="226"/>
      <c r="P530" s="226">
        <v>1</v>
      </c>
      <c r="Q530" s="227">
        <v>1</v>
      </c>
      <c r="R530" s="226"/>
      <c r="S530" s="226"/>
      <c r="T530" s="226"/>
      <c r="U530" s="226"/>
      <c r="V530" s="215">
        <v>1</v>
      </c>
      <c r="W530" s="226"/>
      <c r="X530" s="226" t="s">
        <v>60</v>
      </c>
      <c r="Y530" s="215">
        <v>1</v>
      </c>
      <c r="Z530" s="215">
        <v>25</v>
      </c>
      <c r="AA530" s="218">
        <f t="shared" si="42"/>
        <v>25</v>
      </c>
      <c r="AB530" s="226" t="s">
        <v>20</v>
      </c>
      <c r="AC530" s="215" t="s">
        <v>782</v>
      </c>
    </row>
    <row r="531" spans="1:29" ht="24" x14ac:dyDescent="0.25">
      <c r="A531" s="215">
        <v>528</v>
      </c>
      <c r="B531" s="226" t="s">
        <v>2493</v>
      </c>
      <c r="C531" s="216" t="s">
        <v>2494</v>
      </c>
      <c r="D531" s="215"/>
      <c r="E531" s="215"/>
      <c r="F531" s="215"/>
      <c r="G531" s="215"/>
      <c r="H531" s="215"/>
      <c r="I531" s="215"/>
      <c r="J531" s="215"/>
      <c r="K531" s="226"/>
      <c r="L531" s="226"/>
      <c r="M531" s="226"/>
      <c r="N531" s="226"/>
      <c r="O531" s="226"/>
      <c r="P531" s="226">
        <v>1</v>
      </c>
      <c r="Q531" s="227">
        <v>1</v>
      </c>
      <c r="R531" s="226"/>
      <c r="S531" s="226"/>
      <c r="T531" s="226"/>
      <c r="U531" s="226"/>
      <c r="V531" s="215">
        <v>1</v>
      </c>
      <c r="W531" s="226"/>
      <c r="X531" s="226" t="s">
        <v>60</v>
      </c>
      <c r="Y531" s="215">
        <v>1</v>
      </c>
      <c r="Z531" s="215">
        <v>20</v>
      </c>
      <c r="AA531" s="218">
        <f t="shared" si="42"/>
        <v>20</v>
      </c>
      <c r="AB531" s="226" t="s">
        <v>20</v>
      </c>
      <c r="AC531" s="215" t="s">
        <v>782</v>
      </c>
    </row>
    <row r="532" spans="1:29" ht="36" x14ac:dyDescent="0.25">
      <c r="A532" s="215">
        <v>529</v>
      </c>
      <c r="B532" s="226" t="s">
        <v>2495</v>
      </c>
      <c r="C532" s="216" t="s">
        <v>2496</v>
      </c>
      <c r="D532" s="215"/>
      <c r="E532" s="215"/>
      <c r="F532" s="215"/>
      <c r="G532" s="215"/>
      <c r="H532" s="215"/>
      <c r="I532" s="215"/>
      <c r="J532" s="215"/>
      <c r="K532" s="226"/>
      <c r="L532" s="226"/>
      <c r="M532" s="226"/>
      <c r="N532" s="226"/>
      <c r="O532" s="226"/>
      <c r="P532" s="226">
        <v>1</v>
      </c>
      <c r="Q532" s="227">
        <v>1</v>
      </c>
      <c r="R532" s="226"/>
      <c r="S532" s="226"/>
      <c r="T532" s="226"/>
      <c r="U532" s="226"/>
      <c r="V532" s="215">
        <v>1</v>
      </c>
      <c r="W532" s="226"/>
      <c r="X532" s="226"/>
      <c r="Y532" s="215"/>
      <c r="Z532" s="215"/>
      <c r="AA532" s="218"/>
      <c r="AB532" s="226" t="s">
        <v>20</v>
      </c>
      <c r="AC532" s="215" t="s">
        <v>782</v>
      </c>
    </row>
    <row r="533" spans="1:29" ht="36" x14ac:dyDescent="0.25">
      <c r="A533" s="215">
        <v>530</v>
      </c>
      <c r="B533" s="226" t="s">
        <v>2497</v>
      </c>
      <c r="C533" s="216" t="s">
        <v>2498</v>
      </c>
      <c r="D533" s="215"/>
      <c r="E533" s="215"/>
      <c r="F533" s="215"/>
      <c r="G533" s="215"/>
      <c r="H533" s="215"/>
      <c r="I533" s="215"/>
      <c r="J533" s="215"/>
      <c r="K533" s="226"/>
      <c r="L533" s="226"/>
      <c r="M533" s="226"/>
      <c r="N533" s="226"/>
      <c r="O533" s="226"/>
      <c r="P533" s="226">
        <v>1</v>
      </c>
      <c r="Q533" s="227">
        <v>1</v>
      </c>
      <c r="R533" s="226"/>
      <c r="S533" s="226"/>
      <c r="T533" s="226"/>
      <c r="U533" s="226"/>
      <c r="V533" s="215">
        <v>1</v>
      </c>
      <c r="W533" s="226"/>
      <c r="X533" s="226"/>
      <c r="Y533" s="215"/>
      <c r="Z533" s="215"/>
      <c r="AA533" s="218"/>
      <c r="AB533" s="226" t="s">
        <v>20</v>
      </c>
      <c r="AC533" s="215" t="s">
        <v>782</v>
      </c>
    </row>
    <row r="534" spans="1:29" ht="36" x14ac:dyDescent="0.25">
      <c r="A534" s="215">
        <v>531</v>
      </c>
      <c r="B534" s="226" t="s">
        <v>2499</v>
      </c>
      <c r="C534" s="216" t="s">
        <v>2500</v>
      </c>
      <c r="D534" s="215"/>
      <c r="E534" s="215"/>
      <c r="F534" s="215"/>
      <c r="G534" s="215"/>
      <c r="H534" s="215"/>
      <c r="I534" s="215"/>
      <c r="J534" s="215"/>
      <c r="K534" s="226"/>
      <c r="L534" s="226"/>
      <c r="M534" s="226"/>
      <c r="N534" s="226"/>
      <c r="O534" s="226"/>
      <c r="P534" s="226">
        <v>1</v>
      </c>
      <c r="Q534" s="227">
        <v>1</v>
      </c>
      <c r="R534" s="226"/>
      <c r="S534" s="226"/>
      <c r="T534" s="226"/>
      <c r="U534" s="226"/>
      <c r="V534" s="215">
        <v>1</v>
      </c>
      <c r="W534" s="226"/>
      <c r="X534" s="226" t="s">
        <v>60</v>
      </c>
      <c r="Y534" s="215">
        <v>1</v>
      </c>
      <c r="Z534" s="215">
        <v>25</v>
      </c>
      <c r="AA534" s="218">
        <f t="shared" si="42"/>
        <v>25</v>
      </c>
      <c r="AB534" s="226" t="s">
        <v>20</v>
      </c>
      <c r="AC534" s="215" t="s">
        <v>782</v>
      </c>
    </row>
    <row r="535" spans="1:29" ht="72" x14ac:dyDescent="0.25">
      <c r="A535" s="215">
        <v>532</v>
      </c>
      <c r="B535" s="226" t="s">
        <v>2501</v>
      </c>
      <c r="C535" s="216" t="s">
        <v>2502</v>
      </c>
      <c r="D535" s="215"/>
      <c r="E535" s="215"/>
      <c r="F535" s="215"/>
      <c r="G535" s="215"/>
      <c r="H535" s="215"/>
      <c r="I535" s="215"/>
      <c r="J535" s="215"/>
      <c r="K535" s="226"/>
      <c r="L535" s="226"/>
      <c r="M535" s="226"/>
      <c r="N535" s="226"/>
      <c r="O535" s="226"/>
      <c r="P535" s="226">
        <v>1</v>
      </c>
      <c r="Q535" s="227">
        <v>1</v>
      </c>
      <c r="R535" s="226"/>
      <c r="S535" s="226"/>
      <c r="T535" s="226"/>
      <c r="U535" s="226"/>
      <c r="V535" s="215">
        <v>1</v>
      </c>
      <c r="W535" s="226"/>
      <c r="X535" s="226"/>
      <c r="Y535" s="215"/>
      <c r="Z535" s="215"/>
      <c r="AA535" s="218"/>
      <c r="AB535" s="226" t="s">
        <v>20</v>
      </c>
      <c r="AC535" s="215" t="s">
        <v>782</v>
      </c>
    </row>
    <row r="536" spans="1:29" ht="36" x14ac:dyDescent="0.25">
      <c r="A536" s="215">
        <v>533</v>
      </c>
      <c r="B536" s="226" t="s">
        <v>2503</v>
      </c>
      <c r="C536" s="216" t="s">
        <v>2504</v>
      </c>
      <c r="D536" s="215"/>
      <c r="E536" s="215"/>
      <c r="F536" s="215"/>
      <c r="G536" s="215"/>
      <c r="H536" s="215"/>
      <c r="I536" s="215"/>
      <c r="J536" s="215"/>
      <c r="K536" s="226"/>
      <c r="L536" s="226"/>
      <c r="M536" s="226"/>
      <c r="N536" s="226"/>
      <c r="O536" s="226"/>
      <c r="P536" s="226">
        <v>1</v>
      </c>
      <c r="Q536" s="227">
        <v>1</v>
      </c>
      <c r="R536" s="226"/>
      <c r="S536" s="226"/>
      <c r="T536" s="226"/>
      <c r="U536" s="226"/>
      <c r="V536" s="215">
        <v>1</v>
      </c>
      <c r="W536" s="226"/>
      <c r="X536" s="226" t="s">
        <v>60</v>
      </c>
      <c r="Y536" s="215">
        <v>1</v>
      </c>
      <c r="Z536" s="215">
        <v>40</v>
      </c>
      <c r="AA536" s="218">
        <f t="shared" si="42"/>
        <v>40</v>
      </c>
      <c r="AB536" s="226" t="s">
        <v>20</v>
      </c>
      <c r="AC536" s="215" t="s">
        <v>782</v>
      </c>
    </row>
    <row r="537" spans="1:29" ht="24" x14ac:dyDescent="0.25">
      <c r="A537" s="215">
        <v>534</v>
      </c>
      <c r="B537" s="226" t="s">
        <v>2505</v>
      </c>
      <c r="C537" s="216" t="s">
        <v>2506</v>
      </c>
      <c r="D537" s="215"/>
      <c r="E537" s="215"/>
      <c r="F537" s="215"/>
      <c r="G537" s="215"/>
      <c r="H537" s="215"/>
      <c r="I537" s="215"/>
      <c r="J537" s="215"/>
      <c r="K537" s="226"/>
      <c r="L537" s="226"/>
      <c r="M537" s="226"/>
      <c r="N537" s="226"/>
      <c r="O537" s="226"/>
      <c r="P537" s="226">
        <v>1</v>
      </c>
      <c r="Q537" s="227">
        <v>1</v>
      </c>
      <c r="R537" s="226"/>
      <c r="S537" s="226"/>
      <c r="T537" s="226"/>
      <c r="U537" s="226"/>
      <c r="V537" s="215">
        <v>1</v>
      </c>
      <c r="W537" s="226"/>
      <c r="X537" s="226" t="s">
        <v>60</v>
      </c>
      <c r="Y537" s="215">
        <v>1</v>
      </c>
      <c r="Z537" s="215">
        <v>82.5</v>
      </c>
      <c r="AA537" s="218">
        <f t="shared" si="42"/>
        <v>82.5</v>
      </c>
      <c r="AB537" s="226" t="s">
        <v>20</v>
      </c>
      <c r="AC537" s="215" t="s">
        <v>782</v>
      </c>
    </row>
    <row r="538" spans="1:29" x14ac:dyDescent="0.25">
      <c r="A538" s="215">
        <v>535</v>
      </c>
      <c r="B538" s="226"/>
      <c r="C538" s="216"/>
      <c r="D538" s="215"/>
      <c r="E538" s="215"/>
      <c r="F538" s="215"/>
      <c r="G538" s="215"/>
      <c r="H538" s="215"/>
      <c r="I538" s="215"/>
      <c r="J538" s="215"/>
      <c r="K538" s="226"/>
      <c r="L538" s="226"/>
      <c r="M538" s="226"/>
      <c r="N538" s="226"/>
      <c r="O538" s="226"/>
      <c r="P538" s="226"/>
      <c r="Q538" s="227"/>
      <c r="R538" s="226"/>
      <c r="S538" s="226"/>
      <c r="T538" s="226"/>
      <c r="U538" s="226"/>
      <c r="V538" s="215"/>
      <c r="W538" s="226"/>
      <c r="X538" s="226" t="s">
        <v>60</v>
      </c>
      <c r="Y538" s="215">
        <v>1</v>
      </c>
      <c r="Z538" s="215">
        <v>20</v>
      </c>
      <c r="AA538" s="218">
        <f t="shared" si="42"/>
        <v>20</v>
      </c>
      <c r="AB538" s="226" t="s">
        <v>20</v>
      </c>
      <c r="AC538" s="215" t="s">
        <v>782</v>
      </c>
    </row>
    <row r="539" spans="1:29" ht="24" x14ac:dyDescent="0.25">
      <c r="A539" s="215">
        <v>536</v>
      </c>
      <c r="B539" s="226" t="s">
        <v>2507</v>
      </c>
      <c r="C539" s="216" t="s">
        <v>2508</v>
      </c>
      <c r="D539" s="215"/>
      <c r="E539" s="215"/>
      <c r="F539" s="215"/>
      <c r="G539" s="215"/>
      <c r="H539" s="215"/>
      <c r="I539" s="215"/>
      <c r="J539" s="215"/>
      <c r="K539" s="226"/>
      <c r="L539" s="226"/>
      <c r="M539" s="226"/>
      <c r="N539" s="226"/>
      <c r="O539" s="226"/>
      <c r="P539" s="226">
        <v>1</v>
      </c>
      <c r="Q539" s="227">
        <v>1</v>
      </c>
      <c r="R539" s="226"/>
      <c r="S539" s="226"/>
      <c r="T539" s="226"/>
      <c r="U539" s="226"/>
      <c r="V539" s="215">
        <v>1</v>
      </c>
      <c r="W539" s="226"/>
      <c r="X539" s="226"/>
      <c r="Y539" s="215"/>
      <c r="Z539" s="215"/>
      <c r="AA539" s="218"/>
      <c r="AB539" s="226" t="s">
        <v>20</v>
      </c>
      <c r="AC539" s="215" t="s">
        <v>782</v>
      </c>
    </row>
    <row r="540" spans="1:29" ht="36" x14ac:dyDescent="0.25">
      <c r="A540" s="215">
        <v>537</v>
      </c>
      <c r="B540" s="226" t="s">
        <v>2509</v>
      </c>
      <c r="C540" s="216" t="s">
        <v>2510</v>
      </c>
      <c r="D540" s="215"/>
      <c r="E540" s="215"/>
      <c r="F540" s="215"/>
      <c r="G540" s="215"/>
      <c r="H540" s="215"/>
      <c r="I540" s="215"/>
      <c r="J540" s="215"/>
      <c r="K540" s="226"/>
      <c r="L540" s="226"/>
      <c r="M540" s="226"/>
      <c r="N540" s="226"/>
      <c r="O540" s="226"/>
      <c r="P540" s="226">
        <v>1</v>
      </c>
      <c r="Q540" s="227">
        <v>1</v>
      </c>
      <c r="R540" s="226"/>
      <c r="S540" s="226"/>
      <c r="T540" s="226"/>
      <c r="U540" s="226"/>
      <c r="V540" s="215">
        <v>1</v>
      </c>
      <c r="W540" s="226"/>
      <c r="X540" s="226" t="s">
        <v>60</v>
      </c>
      <c r="Y540" s="215">
        <v>1</v>
      </c>
      <c r="Z540" s="215">
        <v>20</v>
      </c>
      <c r="AA540" s="218">
        <f t="shared" si="42"/>
        <v>20</v>
      </c>
      <c r="AB540" s="226" t="s">
        <v>20</v>
      </c>
      <c r="AC540" s="215" t="s">
        <v>782</v>
      </c>
    </row>
    <row r="541" spans="1:29" ht="24" x14ac:dyDescent="0.25">
      <c r="A541" s="215">
        <v>538</v>
      </c>
      <c r="B541" s="226" t="s">
        <v>2511</v>
      </c>
      <c r="C541" s="216" t="s">
        <v>2512</v>
      </c>
      <c r="D541" s="215"/>
      <c r="E541" s="215"/>
      <c r="F541" s="215"/>
      <c r="G541" s="215"/>
      <c r="H541" s="215"/>
      <c r="I541" s="215"/>
      <c r="J541" s="215"/>
      <c r="K541" s="226"/>
      <c r="L541" s="226"/>
      <c r="M541" s="226"/>
      <c r="N541" s="226"/>
      <c r="O541" s="226"/>
      <c r="P541" s="226">
        <v>1</v>
      </c>
      <c r="Q541" s="227">
        <v>1</v>
      </c>
      <c r="R541" s="226"/>
      <c r="S541" s="226"/>
      <c r="T541" s="226"/>
      <c r="U541" s="226"/>
      <c r="V541" s="215">
        <v>1</v>
      </c>
      <c r="W541" s="226"/>
      <c r="X541" s="226" t="s">
        <v>60</v>
      </c>
      <c r="Y541" s="215">
        <v>1</v>
      </c>
      <c r="Z541" s="215">
        <v>25</v>
      </c>
      <c r="AA541" s="218">
        <f t="shared" si="42"/>
        <v>25</v>
      </c>
      <c r="AB541" s="226" t="s">
        <v>20</v>
      </c>
      <c r="AC541" s="215" t="s">
        <v>782</v>
      </c>
    </row>
    <row r="542" spans="1:29" ht="48" x14ac:dyDescent="0.25">
      <c r="A542" s="215">
        <v>539</v>
      </c>
      <c r="B542" s="226" t="s">
        <v>2513</v>
      </c>
      <c r="C542" s="216" t="s">
        <v>2514</v>
      </c>
      <c r="D542" s="215"/>
      <c r="E542" s="215"/>
      <c r="F542" s="215"/>
      <c r="G542" s="215"/>
      <c r="H542" s="215"/>
      <c r="I542" s="215"/>
      <c r="J542" s="215"/>
      <c r="K542" s="226"/>
      <c r="L542" s="226"/>
      <c r="M542" s="226"/>
      <c r="N542" s="226"/>
      <c r="O542" s="226"/>
      <c r="P542" s="226">
        <v>1</v>
      </c>
      <c r="Q542" s="227">
        <v>1</v>
      </c>
      <c r="R542" s="226"/>
      <c r="S542" s="226"/>
      <c r="T542" s="226"/>
      <c r="U542" s="226"/>
      <c r="V542" s="215">
        <v>1</v>
      </c>
      <c r="W542" s="226"/>
      <c r="X542" s="226"/>
      <c r="Y542" s="215"/>
      <c r="Z542" s="215"/>
      <c r="AA542" s="218"/>
      <c r="AB542" s="226" t="s">
        <v>20</v>
      </c>
      <c r="AC542" s="215" t="s">
        <v>782</v>
      </c>
    </row>
    <row r="543" spans="1:29" ht="60" x14ac:dyDescent="0.25">
      <c r="A543" s="215">
        <v>540</v>
      </c>
      <c r="B543" s="226" t="s">
        <v>2515</v>
      </c>
      <c r="C543" s="216" t="s">
        <v>2516</v>
      </c>
      <c r="D543" s="215"/>
      <c r="E543" s="215"/>
      <c r="F543" s="215"/>
      <c r="G543" s="215"/>
      <c r="H543" s="215"/>
      <c r="I543" s="215"/>
      <c r="J543" s="215"/>
      <c r="K543" s="226"/>
      <c r="L543" s="226"/>
      <c r="M543" s="226"/>
      <c r="N543" s="226"/>
      <c r="O543" s="226"/>
      <c r="P543" s="226">
        <v>1</v>
      </c>
      <c r="Q543" s="227">
        <v>1</v>
      </c>
      <c r="R543" s="226"/>
      <c r="S543" s="226"/>
      <c r="T543" s="226"/>
      <c r="U543" s="226"/>
      <c r="V543" s="215">
        <v>1</v>
      </c>
      <c r="W543" s="226"/>
      <c r="X543" s="226" t="s">
        <v>60</v>
      </c>
      <c r="Y543" s="215">
        <v>1</v>
      </c>
      <c r="Z543" s="215">
        <v>45</v>
      </c>
      <c r="AA543" s="218">
        <f t="shared" si="42"/>
        <v>45</v>
      </c>
      <c r="AB543" s="226" t="s">
        <v>20</v>
      </c>
      <c r="AC543" s="215" t="s">
        <v>782</v>
      </c>
    </row>
    <row r="544" spans="1:29" ht="24" x14ac:dyDescent="0.25">
      <c r="A544" s="215">
        <v>541</v>
      </c>
      <c r="B544" s="226" t="s">
        <v>2517</v>
      </c>
      <c r="C544" s="232" t="s">
        <v>2518</v>
      </c>
      <c r="D544" s="225"/>
      <c r="E544" s="225"/>
      <c r="F544" s="225"/>
      <c r="G544" s="225"/>
      <c r="H544" s="225"/>
      <c r="I544" s="225"/>
      <c r="J544" s="225"/>
      <c r="K544" s="226"/>
      <c r="L544" s="226"/>
      <c r="M544" s="226"/>
      <c r="N544" s="226"/>
      <c r="O544" s="226"/>
      <c r="P544" s="226">
        <v>1</v>
      </c>
      <c r="Q544" s="227">
        <v>1</v>
      </c>
      <c r="R544" s="226"/>
      <c r="S544" s="226"/>
      <c r="T544" s="226"/>
      <c r="U544" s="226"/>
      <c r="V544" s="226">
        <v>1</v>
      </c>
      <c r="W544" s="226"/>
      <c r="X544" s="226" t="s">
        <v>60</v>
      </c>
      <c r="Y544" s="215">
        <v>1</v>
      </c>
      <c r="Z544" s="215">
        <v>100</v>
      </c>
      <c r="AA544" s="218">
        <f t="shared" si="42"/>
        <v>100</v>
      </c>
      <c r="AB544" s="226" t="s">
        <v>20</v>
      </c>
      <c r="AC544" s="215" t="s">
        <v>782</v>
      </c>
    </row>
    <row r="545" spans="1:29" ht="24" x14ac:dyDescent="0.25">
      <c r="A545" s="215">
        <v>542</v>
      </c>
      <c r="B545" s="226" t="s">
        <v>2519</v>
      </c>
      <c r="C545" s="216" t="s">
        <v>2520</v>
      </c>
      <c r="D545" s="215"/>
      <c r="E545" s="215"/>
      <c r="F545" s="215"/>
      <c r="G545" s="215"/>
      <c r="H545" s="215"/>
      <c r="I545" s="215"/>
      <c r="J545" s="215"/>
      <c r="K545" s="226"/>
      <c r="L545" s="226"/>
      <c r="M545" s="226"/>
      <c r="N545" s="226"/>
      <c r="O545" s="226"/>
      <c r="P545" s="226">
        <v>1</v>
      </c>
      <c r="Q545" s="227">
        <v>1</v>
      </c>
      <c r="R545" s="226"/>
      <c r="S545" s="226"/>
      <c r="T545" s="226"/>
      <c r="U545" s="226"/>
      <c r="V545" s="215">
        <v>1</v>
      </c>
      <c r="W545" s="226"/>
      <c r="X545" s="226"/>
      <c r="Y545" s="215"/>
      <c r="Z545" s="215"/>
      <c r="AA545" s="218"/>
      <c r="AB545" s="226" t="s">
        <v>20</v>
      </c>
      <c r="AC545" s="215" t="s">
        <v>782</v>
      </c>
    </row>
    <row r="546" spans="1:29" ht="36" x14ac:dyDescent="0.25">
      <c r="A546" s="215">
        <v>543</v>
      </c>
      <c r="B546" s="226" t="s">
        <v>2521</v>
      </c>
      <c r="C546" s="216" t="s">
        <v>2522</v>
      </c>
      <c r="D546" s="215"/>
      <c r="E546" s="215"/>
      <c r="F546" s="215"/>
      <c r="G546" s="215"/>
      <c r="H546" s="215"/>
      <c r="I546" s="215"/>
      <c r="J546" s="215"/>
      <c r="K546" s="226"/>
      <c r="L546" s="226"/>
      <c r="M546" s="226"/>
      <c r="N546" s="226"/>
      <c r="O546" s="226"/>
      <c r="P546" s="226">
        <v>1</v>
      </c>
      <c r="Q546" s="227">
        <v>1</v>
      </c>
      <c r="R546" s="226"/>
      <c r="S546" s="226"/>
      <c r="T546" s="226"/>
      <c r="U546" s="226"/>
      <c r="V546" s="215">
        <v>1</v>
      </c>
      <c r="W546" s="226"/>
      <c r="X546" s="226"/>
      <c r="Y546" s="215"/>
      <c r="Z546" s="215"/>
      <c r="AA546" s="218"/>
      <c r="AB546" s="226" t="s">
        <v>20</v>
      </c>
      <c r="AC546" s="215" t="s">
        <v>782</v>
      </c>
    </row>
    <row r="547" spans="1:29" ht="24" x14ac:dyDescent="0.25">
      <c r="A547" s="215">
        <v>544</v>
      </c>
      <c r="B547" s="226" t="s">
        <v>2523</v>
      </c>
      <c r="C547" s="216" t="s">
        <v>2524</v>
      </c>
      <c r="D547" s="215"/>
      <c r="E547" s="215"/>
      <c r="F547" s="215"/>
      <c r="G547" s="215"/>
      <c r="H547" s="215"/>
      <c r="I547" s="215"/>
      <c r="J547" s="215"/>
      <c r="K547" s="226"/>
      <c r="L547" s="226"/>
      <c r="M547" s="226"/>
      <c r="N547" s="226"/>
      <c r="O547" s="226"/>
      <c r="P547" s="226">
        <v>1</v>
      </c>
      <c r="Q547" s="227">
        <v>1</v>
      </c>
      <c r="R547" s="226"/>
      <c r="S547" s="226"/>
      <c r="T547" s="226"/>
      <c r="U547" s="226"/>
      <c r="V547" s="215">
        <v>1</v>
      </c>
      <c r="W547" s="226"/>
      <c r="X547" s="226" t="s">
        <v>60</v>
      </c>
      <c r="Y547" s="215">
        <v>1</v>
      </c>
      <c r="Z547" s="215">
        <v>30</v>
      </c>
      <c r="AA547" s="218">
        <f t="shared" ref="AA547:AA598" si="43">Y547*Z547</f>
        <v>30</v>
      </c>
      <c r="AB547" s="226" t="s">
        <v>20</v>
      </c>
      <c r="AC547" s="215" t="s">
        <v>782</v>
      </c>
    </row>
    <row r="548" spans="1:29" ht="24" x14ac:dyDescent="0.25">
      <c r="A548" s="215">
        <v>545</v>
      </c>
      <c r="B548" s="226" t="s">
        <v>2525</v>
      </c>
      <c r="C548" s="216" t="s">
        <v>2526</v>
      </c>
      <c r="D548" s="215"/>
      <c r="E548" s="215"/>
      <c r="F548" s="215"/>
      <c r="G548" s="215"/>
      <c r="H548" s="215"/>
      <c r="I548" s="215"/>
      <c r="J548" s="215"/>
      <c r="K548" s="226"/>
      <c r="L548" s="226"/>
      <c r="M548" s="226"/>
      <c r="N548" s="226"/>
      <c r="O548" s="226"/>
      <c r="P548" s="226">
        <v>1</v>
      </c>
      <c r="Q548" s="227">
        <v>1</v>
      </c>
      <c r="R548" s="226"/>
      <c r="S548" s="226"/>
      <c r="T548" s="226"/>
      <c r="U548" s="226"/>
      <c r="V548" s="215">
        <v>1</v>
      </c>
      <c r="W548" s="226"/>
      <c r="X548" s="226" t="s">
        <v>60</v>
      </c>
      <c r="Y548" s="215">
        <v>1</v>
      </c>
      <c r="Z548" s="215">
        <v>30</v>
      </c>
      <c r="AA548" s="218">
        <f t="shared" si="43"/>
        <v>30</v>
      </c>
      <c r="AB548" s="226" t="s">
        <v>20</v>
      </c>
      <c r="AC548" s="215" t="s">
        <v>782</v>
      </c>
    </row>
    <row r="549" spans="1:29" ht="36" x14ac:dyDescent="0.25">
      <c r="A549" s="215">
        <v>546</v>
      </c>
      <c r="B549" s="226" t="s">
        <v>2527</v>
      </c>
      <c r="C549" s="216" t="s">
        <v>2528</v>
      </c>
      <c r="D549" s="215"/>
      <c r="E549" s="215"/>
      <c r="F549" s="215"/>
      <c r="G549" s="215"/>
      <c r="H549" s="215"/>
      <c r="I549" s="215"/>
      <c r="J549" s="215"/>
      <c r="K549" s="226"/>
      <c r="L549" s="226"/>
      <c r="M549" s="226"/>
      <c r="N549" s="226"/>
      <c r="O549" s="226"/>
      <c r="P549" s="226">
        <v>1</v>
      </c>
      <c r="Q549" s="227">
        <v>1</v>
      </c>
      <c r="R549" s="226"/>
      <c r="S549" s="226"/>
      <c r="T549" s="226"/>
      <c r="U549" s="226"/>
      <c r="V549" s="215">
        <v>1</v>
      </c>
      <c r="W549" s="226"/>
      <c r="X549" s="226" t="s">
        <v>60</v>
      </c>
      <c r="Y549" s="215">
        <v>1</v>
      </c>
      <c r="Z549" s="215">
        <v>25</v>
      </c>
      <c r="AA549" s="218">
        <f t="shared" si="43"/>
        <v>25</v>
      </c>
      <c r="AB549" s="226" t="s">
        <v>20</v>
      </c>
      <c r="AC549" s="215" t="s">
        <v>782</v>
      </c>
    </row>
    <row r="550" spans="1:29" ht="24" x14ac:dyDescent="0.25">
      <c r="A550" s="215">
        <v>547</v>
      </c>
      <c r="B550" s="226" t="s">
        <v>2529</v>
      </c>
      <c r="C550" s="216" t="s">
        <v>2530</v>
      </c>
      <c r="D550" s="215"/>
      <c r="E550" s="215"/>
      <c r="F550" s="215"/>
      <c r="G550" s="215"/>
      <c r="H550" s="215"/>
      <c r="I550" s="215"/>
      <c r="J550" s="215"/>
      <c r="K550" s="226"/>
      <c r="L550" s="226"/>
      <c r="M550" s="226"/>
      <c r="N550" s="226"/>
      <c r="O550" s="226"/>
      <c r="P550" s="226">
        <v>1</v>
      </c>
      <c r="Q550" s="227">
        <v>1</v>
      </c>
      <c r="R550" s="226"/>
      <c r="S550" s="226"/>
      <c r="T550" s="226"/>
      <c r="U550" s="226"/>
      <c r="V550" s="215"/>
      <c r="W550" s="226"/>
      <c r="X550" s="226" t="s">
        <v>60</v>
      </c>
      <c r="Y550" s="215">
        <v>1</v>
      </c>
      <c r="Z550" s="215">
        <v>25</v>
      </c>
      <c r="AA550" s="218">
        <f t="shared" si="43"/>
        <v>25</v>
      </c>
      <c r="AB550" s="226" t="s">
        <v>20</v>
      </c>
      <c r="AC550" s="215" t="s">
        <v>782</v>
      </c>
    </row>
    <row r="551" spans="1:29" ht="48" x14ac:dyDescent="0.25">
      <c r="A551" s="215">
        <v>548</v>
      </c>
      <c r="B551" s="226" t="s">
        <v>2531</v>
      </c>
      <c r="C551" s="216" t="s">
        <v>2532</v>
      </c>
      <c r="D551" s="215"/>
      <c r="E551" s="215"/>
      <c r="F551" s="215"/>
      <c r="G551" s="215"/>
      <c r="H551" s="215"/>
      <c r="I551" s="215"/>
      <c r="J551" s="215"/>
      <c r="K551" s="226"/>
      <c r="L551" s="226"/>
      <c r="M551" s="226"/>
      <c r="N551" s="226"/>
      <c r="O551" s="226"/>
      <c r="P551" s="226">
        <v>1</v>
      </c>
      <c r="Q551" s="227">
        <v>1</v>
      </c>
      <c r="R551" s="226"/>
      <c r="S551" s="226"/>
      <c r="T551" s="226"/>
      <c r="U551" s="226"/>
      <c r="V551" s="215">
        <v>2</v>
      </c>
      <c r="W551" s="226"/>
      <c r="X551" s="226" t="s">
        <v>60</v>
      </c>
      <c r="Y551" s="215">
        <v>1</v>
      </c>
      <c r="Z551" s="215">
        <v>45</v>
      </c>
      <c r="AA551" s="218">
        <f t="shared" si="43"/>
        <v>45</v>
      </c>
      <c r="AB551" s="226" t="s">
        <v>20</v>
      </c>
      <c r="AC551" s="215" t="s">
        <v>782</v>
      </c>
    </row>
    <row r="552" spans="1:29" ht="36" x14ac:dyDescent="0.25">
      <c r="A552" s="215">
        <v>549</v>
      </c>
      <c r="B552" s="226" t="s">
        <v>2533</v>
      </c>
      <c r="C552" s="216" t="s">
        <v>2534</v>
      </c>
      <c r="D552" s="215"/>
      <c r="E552" s="215"/>
      <c r="F552" s="215"/>
      <c r="G552" s="215"/>
      <c r="H552" s="215"/>
      <c r="I552" s="215"/>
      <c r="J552" s="215"/>
      <c r="K552" s="226"/>
      <c r="L552" s="226"/>
      <c r="M552" s="226"/>
      <c r="N552" s="226"/>
      <c r="O552" s="226"/>
      <c r="P552" s="226">
        <v>1</v>
      </c>
      <c r="Q552" s="227">
        <v>1</v>
      </c>
      <c r="R552" s="226"/>
      <c r="S552" s="226"/>
      <c r="T552" s="226"/>
      <c r="U552" s="226"/>
      <c r="V552" s="215">
        <v>1</v>
      </c>
      <c r="W552" s="226"/>
      <c r="X552" s="226" t="s">
        <v>60</v>
      </c>
      <c r="Y552" s="215">
        <v>1</v>
      </c>
      <c r="Z552" s="215">
        <v>62.5</v>
      </c>
      <c r="AA552" s="218">
        <f t="shared" si="43"/>
        <v>62.5</v>
      </c>
      <c r="AB552" s="226" t="s">
        <v>20</v>
      </c>
      <c r="AC552" s="215" t="s">
        <v>782</v>
      </c>
    </row>
    <row r="553" spans="1:29" ht="144" x14ac:dyDescent="0.25">
      <c r="A553" s="215">
        <v>550</v>
      </c>
      <c r="B553" s="226" t="s">
        <v>2535</v>
      </c>
      <c r="C553" s="224" t="s">
        <v>2536</v>
      </c>
      <c r="D553" s="215"/>
      <c r="E553" s="215"/>
      <c r="F553" s="215"/>
      <c r="G553" s="215"/>
      <c r="H553" s="215"/>
      <c r="I553" s="215"/>
      <c r="J553" s="215"/>
      <c r="K553" s="226"/>
      <c r="L553" s="226"/>
      <c r="M553" s="226"/>
      <c r="N553" s="226"/>
      <c r="O553" s="226"/>
      <c r="P553" s="226">
        <v>1</v>
      </c>
      <c r="Q553" s="227">
        <v>1</v>
      </c>
      <c r="R553" s="226"/>
      <c r="S553" s="226"/>
      <c r="T553" s="226"/>
      <c r="U553" s="226"/>
      <c r="V553" s="215">
        <v>1</v>
      </c>
      <c r="W553" s="226"/>
      <c r="X553" s="226" t="s">
        <v>60</v>
      </c>
      <c r="Y553" s="215">
        <v>1</v>
      </c>
      <c r="Z553" s="215">
        <v>82.5</v>
      </c>
      <c r="AA553" s="218">
        <f t="shared" si="43"/>
        <v>82.5</v>
      </c>
      <c r="AB553" s="226" t="s">
        <v>20</v>
      </c>
      <c r="AC553" s="215" t="s">
        <v>782</v>
      </c>
    </row>
    <row r="554" spans="1:29" ht="24" x14ac:dyDescent="0.25">
      <c r="A554" s="215">
        <v>551</v>
      </c>
      <c r="B554" s="226" t="s">
        <v>2537</v>
      </c>
      <c r="C554" s="216" t="s">
        <v>2538</v>
      </c>
      <c r="D554" s="215"/>
      <c r="E554" s="215"/>
      <c r="F554" s="215"/>
      <c r="G554" s="215"/>
      <c r="H554" s="215"/>
      <c r="I554" s="215"/>
      <c r="J554" s="215"/>
      <c r="K554" s="226"/>
      <c r="L554" s="226"/>
      <c r="M554" s="226"/>
      <c r="N554" s="226"/>
      <c r="O554" s="226"/>
      <c r="P554" s="226">
        <v>1</v>
      </c>
      <c r="Q554" s="227">
        <v>1</v>
      </c>
      <c r="R554" s="226"/>
      <c r="S554" s="226"/>
      <c r="T554" s="226"/>
      <c r="U554" s="226"/>
      <c r="V554" s="215">
        <v>1</v>
      </c>
      <c r="W554" s="226"/>
      <c r="X554" s="226"/>
      <c r="Y554" s="215"/>
      <c r="Z554" s="215"/>
      <c r="AA554" s="218"/>
      <c r="AB554" s="226" t="s">
        <v>20</v>
      </c>
      <c r="AC554" s="215" t="s">
        <v>782</v>
      </c>
    </row>
    <row r="555" spans="1:29" ht="48" x14ac:dyDescent="0.25">
      <c r="A555" s="215">
        <v>552</v>
      </c>
      <c r="B555" s="226" t="s">
        <v>2539</v>
      </c>
      <c r="C555" s="228" t="s">
        <v>2540</v>
      </c>
      <c r="D555" s="229"/>
      <c r="E555" s="229"/>
      <c r="F555" s="229"/>
      <c r="G555" s="229"/>
      <c r="H555" s="229"/>
      <c r="I555" s="229"/>
      <c r="J555" s="229"/>
      <c r="K555" s="226"/>
      <c r="L555" s="226"/>
      <c r="M555" s="226"/>
      <c r="N555" s="226"/>
      <c r="O555" s="226"/>
      <c r="P555" s="226">
        <v>1</v>
      </c>
      <c r="Q555" s="227">
        <v>1</v>
      </c>
      <c r="R555" s="226"/>
      <c r="S555" s="226"/>
      <c r="T555" s="226"/>
      <c r="U555" s="226"/>
      <c r="V555" s="226">
        <v>1</v>
      </c>
      <c r="W555" s="226"/>
      <c r="X555" s="226" t="s">
        <v>60</v>
      </c>
      <c r="Y555" s="226">
        <v>1</v>
      </c>
      <c r="Z555" s="226">
        <v>30</v>
      </c>
      <c r="AA555" s="218">
        <f t="shared" si="43"/>
        <v>30</v>
      </c>
      <c r="AB555" s="226" t="s">
        <v>20</v>
      </c>
      <c r="AC555" s="215" t="s">
        <v>782</v>
      </c>
    </row>
    <row r="556" spans="1:29" ht="36" x14ac:dyDescent="0.25">
      <c r="A556" s="215">
        <v>553</v>
      </c>
      <c r="B556" s="226" t="s">
        <v>2541</v>
      </c>
      <c r="C556" s="224" t="s">
        <v>2542</v>
      </c>
      <c r="D556" s="225"/>
      <c r="E556" s="225"/>
      <c r="F556" s="225"/>
      <c r="G556" s="225"/>
      <c r="H556" s="225"/>
      <c r="I556" s="225"/>
      <c r="J556" s="225"/>
      <c r="K556" s="226"/>
      <c r="L556" s="226"/>
      <c r="M556" s="226"/>
      <c r="N556" s="226"/>
      <c r="O556" s="226"/>
      <c r="P556" s="226">
        <v>1</v>
      </c>
      <c r="Q556" s="227">
        <v>1</v>
      </c>
      <c r="R556" s="226"/>
      <c r="S556" s="226"/>
      <c r="T556" s="226"/>
      <c r="U556" s="226"/>
      <c r="V556" s="215">
        <v>1</v>
      </c>
      <c r="W556" s="226"/>
      <c r="X556" s="226" t="s">
        <v>60</v>
      </c>
      <c r="Y556" s="215">
        <v>1</v>
      </c>
      <c r="Z556" s="215">
        <v>62.5</v>
      </c>
      <c r="AA556" s="218">
        <f t="shared" si="43"/>
        <v>62.5</v>
      </c>
      <c r="AB556" s="226" t="s">
        <v>20</v>
      </c>
      <c r="AC556" s="215" t="s">
        <v>782</v>
      </c>
    </row>
    <row r="557" spans="1:29" ht="48" x14ac:dyDescent="0.25">
      <c r="A557" s="215">
        <v>554</v>
      </c>
      <c r="B557" s="226" t="s">
        <v>2543</v>
      </c>
      <c r="C557" s="216" t="s">
        <v>2544</v>
      </c>
      <c r="D557" s="215"/>
      <c r="E557" s="215"/>
      <c r="F557" s="215"/>
      <c r="G557" s="215"/>
      <c r="H557" s="215"/>
      <c r="I557" s="215"/>
      <c r="J557" s="215"/>
      <c r="K557" s="226"/>
      <c r="L557" s="226"/>
      <c r="M557" s="226"/>
      <c r="N557" s="226"/>
      <c r="O557" s="226"/>
      <c r="P557" s="226">
        <v>1</v>
      </c>
      <c r="Q557" s="227">
        <v>1</v>
      </c>
      <c r="R557" s="226"/>
      <c r="S557" s="226"/>
      <c r="T557" s="226"/>
      <c r="U557" s="226"/>
      <c r="V557" s="215">
        <v>1</v>
      </c>
      <c r="W557" s="226"/>
      <c r="X557" s="226"/>
      <c r="Y557" s="215"/>
      <c r="Z557" s="215"/>
      <c r="AA557" s="218"/>
      <c r="AB557" s="226" t="s">
        <v>20</v>
      </c>
      <c r="AC557" s="215" t="s">
        <v>782</v>
      </c>
    </row>
    <row r="558" spans="1:29" ht="36" x14ac:dyDescent="0.25">
      <c r="A558" s="215">
        <v>555</v>
      </c>
      <c r="B558" s="226" t="s">
        <v>2545</v>
      </c>
      <c r="C558" s="216" t="s">
        <v>2546</v>
      </c>
      <c r="D558" s="215"/>
      <c r="E558" s="215"/>
      <c r="F558" s="215"/>
      <c r="G558" s="215"/>
      <c r="H558" s="215"/>
      <c r="I558" s="215"/>
      <c r="J558" s="215"/>
      <c r="K558" s="226"/>
      <c r="L558" s="226"/>
      <c r="M558" s="226"/>
      <c r="N558" s="226"/>
      <c r="O558" s="226"/>
      <c r="P558" s="226">
        <v>1</v>
      </c>
      <c r="Q558" s="227">
        <v>1</v>
      </c>
      <c r="R558" s="226"/>
      <c r="S558" s="226"/>
      <c r="T558" s="226"/>
      <c r="U558" s="226"/>
      <c r="V558" s="215"/>
      <c r="W558" s="226"/>
      <c r="X558" s="226"/>
      <c r="Y558" s="215"/>
      <c r="Z558" s="215"/>
      <c r="AA558" s="218"/>
      <c r="AB558" s="226" t="s">
        <v>20</v>
      </c>
      <c r="AC558" s="215" t="s">
        <v>782</v>
      </c>
    </row>
    <row r="559" spans="1:29" ht="48" x14ac:dyDescent="0.25">
      <c r="A559" s="215">
        <v>556</v>
      </c>
      <c r="B559" s="226" t="s">
        <v>2547</v>
      </c>
      <c r="C559" s="228" t="s">
        <v>2548</v>
      </c>
      <c r="D559" s="229"/>
      <c r="E559" s="229"/>
      <c r="F559" s="229"/>
      <c r="G559" s="229"/>
      <c r="H559" s="229"/>
      <c r="I559" s="229"/>
      <c r="J559" s="229"/>
      <c r="K559" s="226"/>
      <c r="L559" s="226"/>
      <c r="M559" s="226"/>
      <c r="N559" s="226"/>
      <c r="O559" s="226"/>
      <c r="P559" s="226">
        <v>1</v>
      </c>
      <c r="Q559" s="227">
        <v>2</v>
      </c>
      <c r="R559" s="226"/>
      <c r="S559" s="226"/>
      <c r="T559" s="226"/>
      <c r="U559" s="226"/>
      <c r="V559" s="226">
        <v>2</v>
      </c>
      <c r="W559" s="226"/>
      <c r="X559" s="226" t="s">
        <v>60</v>
      </c>
      <c r="Y559" s="226">
        <v>1</v>
      </c>
      <c r="Z559" s="226">
        <v>62.5</v>
      </c>
      <c r="AA559" s="218">
        <f t="shared" si="43"/>
        <v>62.5</v>
      </c>
      <c r="AB559" s="226" t="s">
        <v>20</v>
      </c>
      <c r="AC559" s="215" t="s">
        <v>782</v>
      </c>
    </row>
    <row r="560" spans="1:29" ht="48" x14ac:dyDescent="0.25">
      <c r="A560" s="215">
        <v>557</v>
      </c>
      <c r="B560" s="226" t="s">
        <v>2549</v>
      </c>
      <c r="C560" s="216" t="s">
        <v>2550</v>
      </c>
      <c r="D560" s="215"/>
      <c r="E560" s="215"/>
      <c r="F560" s="215"/>
      <c r="G560" s="215"/>
      <c r="H560" s="215"/>
      <c r="I560" s="215"/>
      <c r="J560" s="215"/>
      <c r="K560" s="226"/>
      <c r="L560" s="226"/>
      <c r="M560" s="226"/>
      <c r="N560" s="226"/>
      <c r="O560" s="226"/>
      <c r="P560" s="226">
        <v>1</v>
      </c>
      <c r="Q560" s="227">
        <v>1</v>
      </c>
      <c r="R560" s="226"/>
      <c r="S560" s="226"/>
      <c r="T560" s="226"/>
      <c r="U560" s="226"/>
      <c r="V560" s="215">
        <v>1</v>
      </c>
      <c r="W560" s="226"/>
      <c r="X560" s="226" t="s">
        <v>60</v>
      </c>
      <c r="Y560" s="215">
        <v>1</v>
      </c>
      <c r="Z560" s="215">
        <v>25</v>
      </c>
      <c r="AA560" s="218">
        <f t="shared" si="43"/>
        <v>25</v>
      </c>
      <c r="AB560" s="226" t="s">
        <v>20</v>
      </c>
      <c r="AC560" s="215" t="s">
        <v>782</v>
      </c>
    </row>
    <row r="561" spans="1:29" ht="48" x14ac:dyDescent="0.25">
      <c r="A561" s="215">
        <v>558</v>
      </c>
      <c r="B561" s="226" t="s">
        <v>2551</v>
      </c>
      <c r="C561" s="216" t="s">
        <v>2552</v>
      </c>
      <c r="D561" s="215"/>
      <c r="E561" s="215"/>
      <c r="F561" s="215"/>
      <c r="G561" s="215"/>
      <c r="H561" s="215"/>
      <c r="I561" s="215"/>
      <c r="J561" s="215"/>
      <c r="K561" s="226"/>
      <c r="L561" s="226"/>
      <c r="M561" s="226"/>
      <c r="N561" s="226"/>
      <c r="O561" s="226"/>
      <c r="P561" s="226">
        <v>1</v>
      </c>
      <c r="Q561" s="227">
        <v>3</v>
      </c>
      <c r="R561" s="226"/>
      <c r="S561" s="226"/>
      <c r="T561" s="226"/>
      <c r="U561" s="226"/>
      <c r="V561" s="215">
        <v>3</v>
      </c>
      <c r="W561" s="226"/>
      <c r="X561" s="226" t="s">
        <v>60</v>
      </c>
      <c r="Y561" s="215">
        <v>1</v>
      </c>
      <c r="Z561" s="215">
        <v>50</v>
      </c>
      <c r="AA561" s="218">
        <f t="shared" si="43"/>
        <v>50</v>
      </c>
      <c r="AB561" s="226" t="s">
        <v>20</v>
      </c>
      <c r="AC561" s="215" t="s">
        <v>782</v>
      </c>
    </row>
    <row r="562" spans="1:29" ht="36" x14ac:dyDescent="0.25">
      <c r="A562" s="215">
        <v>559</v>
      </c>
      <c r="B562" s="226" t="s">
        <v>2553</v>
      </c>
      <c r="C562" s="216" t="s">
        <v>2554</v>
      </c>
      <c r="D562" s="215"/>
      <c r="E562" s="215"/>
      <c r="F562" s="215"/>
      <c r="G562" s="215"/>
      <c r="H562" s="215"/>
      <c r="I562" s="215"/>
      <c r="J562" s="215"/>
      <c r="K562" s="226"/>
      <c r="L562" s="226"/>
      <c r="M562" s="226"/>
      <c r="N562" s="226"/>
      <c r="O562" s="226"/>
      <c r="P562" s="226">
        <v>1</v>
      </c>
      <c r="Q562" s="227">
        <v>1</v>
      </c>
      <c r="R562" s="226"/>
      <c r="S562" s="226"/>
      <c r="T562" s="226"/>
      <c r="U562" s="226"/>
      <c r="V562" s="215">
        <v>1</v>
      </c>
      <c r="W562" s="226"/>
      <c r="X562" s="226" t="s">
        <v>60</v>
      </c>
      <c r="Y562" s="215">
        <v>1</v>
      </c>
      <c r="Z562" s="215">
        <v>20</v>
      </c>
      <c r="AA562" s="218">
        <f t="shared" si="43"/>
        <v>20</v>
      </c>
      <c r="AB562" s="226" t="s">
        <v>20</v>
      </c>
      <c r="AC562" s="215" t="s">
        <v>782</v>
      </c>
    </row>
    <row r="563" spans="1:29" ht="24" x14ac:dyDescent="0.25">
      <c r="A563" s="215">
        <v>560</v>
      </c>
      <c r="B563" s="226" t="s">
        <v>2555</v>
      </c>
      <c r="C563" s="228" t="s">
        <v>2556</v>
      </c>
      <c r="D563" s="229"/>
      <c r="E563" s="229"/>
      <c r="F563" s="229"/>
      <c r="G563" s="229"/>
      <c r="H563" s="229"/>
      <c r="I563" s="229"/>
      <c r="J563" s="229"/>
      <c r="K563" s="226"/>
      <c r="L563" s="226"/>
      <c r="M563" s="226"/>
      <c r="N563" s="226"/>
      <c r="O563" s="226"/>
      <c r="P563" s="226">
        <v>1</v>
      </c>
      <c r="Q563" s="227">
        <v>1</v>
      </c>
      <c r="R563" s="226"/>
      <c r="S563" s="226"/>
      <c r="T563" s="226"/>
      <c r="U563" s="226"/>
      <c r="V563" s="226"/>
      <c r="W563" s="226"/>
      <c r="X563" s="226" t="s">
        <v>60</v>
      </c>
      <c r="Y563" s="226">
        <v>1</v>
      </c>
      <c r="Z563" s="226">
        <v>15</v>
      </c>
      <c r="AA563" s="218">
        <f t="shared" si="43"/>
        <v>15</v>
      </c>
      <c r="AB563" s="226" t="s">
        <v>20</v>
      </c>
      <c r="AC563" s="215" t="s">
        <v>782</v>
      </c>
    </row>
    <row r="564" spans="1:29" ht="60" x14ac:dyDescent="0.25">
      <c r="A564" s="215">
        <v>561</v>
      </c>
      <c r="B564" s="226" t="s">
        <v>2557</v>
      </c>
      <c r="C564" s="216" t="s">
        <v>2558</v>
      </c>
      <c r="D564" s="215"/>
      <c r="E564" s="215"/>
      <c r="F564" s="215"/>
      <c r="G564" s="215"/>
      <c r="H564" s="215"/>
      <c r="I564" s="215"/>
      <c r="J564" s="215"/>
      <c r="K564" s="226"/>
      <c r="L564" s="226"/>
      <c r="M564" s="226"/>
      <c r="N564" s="226"/>
      <c r="O564" s="226"/>
      <c r="P564" s="226">
        <v>1</v>
      </c>
      <c r="Q564" s="227">
        <v>1</v>
      </c>
      <c r="R564" s="226"/>
      <c r="S564" s="226"/>
      <c r="T564" s="226"/>
      <c r="U564" s="226"/>
      <c r="V564" s="215">
        <v>1</v>
      </c>
      <c r="W564" s="226"/>
      <c r="X564" s="226" t="s">
        <v>60</v>
      </c>
      <c r="Y564" s="215">
        <v>1</v>
      </c>
      <c r="Z564" s="215">
        <v>40</v>
      </c>
      <c r="AA564" s="218">
        <f t="shared" si="43"/>
        <v>40</v>
      </c>
      <c r="AB564" s="226" t="s">
        <v>20</v>
      </c>
      <c r="AC564" s="215" t="s">
        <v>782</v>
      </c>
    </row>
    <row r="565" spans="1:29" ht="48" x14ac:dyDescent="0.25">
      <c r="A565" s="215">
        <v>562</v>
      </c>
      <c r="B565" s="226" t="s">
        <v>2559</v>
      </c>
      <c r="C565" s="224" t="s">
        <v>2560</v>
      </c>
      <c r="D565" s="225"/>
      <c r="E565" s="225"/>
      <c r="F565" s="225"/>
      <c r="G565" s="225"/>
      <c r="H565" s="225"/>
      <c r="I565" s="225"/>
      <c r="J565" s="225"/>
      <c r="K565" s="226"/>
      <c r="L565" s="226"/>
      <c r="M565" s="226"/>
      <c r="N565" s="226"/>
      <c r="O565" s="226"/>
      <c r="P565" s="226">
        <v>1</v>
      </c>
      <c r="Q565" s="226">
        <v>1</v>
      </c>
      <c r="R565" s="226"/>
      <c r="S565" s="226"/>
      <c r="T565" s="226"/>
      <c r="U565" s="226"/>
      <c r="V565" s="226">
        <v>2</v>
      </c>
      <c r="W565" s="226"/>
      <c r="X565" s="226"/>
      <c r="Y565" s="226"/>
      <c r="Z565" s="226"/>
      <c r="AA565" s="218"/>
      <c r="AB565" s="226" t="s">
        <v>20</v>
      </c>
      <c r="AC565" s="215" t="s">
        <v>782</v>
      </c>
    </row>
    <row r="566" spans="1:29" ht="48" x14ac:dyDescent="0.25">
      <c r="A566" s="215">
        <v>563</v>
      </c>
      <c r="B566" s="226" t="s">
        <v>2561</v>
      </c>
      <c r="C566" s="235" t="s">
        <v>2562</v>
      </c>
      <c r="D566" s="230"/>
      <c r="E566" s="230"/>
      <c r="F566" s="230"/>
      <c r="G566" s="230"/>
      <c r="H566" s="230"/>
      <c r="I566" s="230"/>
      <c r="J566" s="230"/>
      <c r="K566" s="226"/>
      <c r="L566" s="226"/>
      <c r="M566" s="226"/>
      <c r="N566" s="226"/>
      <c r="O566" s="226"/>
      <c r="P566" s="226">
        <v>1</v>
      </c>
      <c r="Q566" s="227">
        <v>1</v>
      </c>
      <c r="R566" s="226"/>
      <c r="S566" s="226"/>
      <c r="T566" s="226"/>
      <c r="U566" s="226"/>
      <c r="V566" s="226"/>
      <c r="W566" s="226"/>
      <c r="X566" s="226" t="s">
        <v>60</v>
      </c>
      <c r="Y566" s="226">
        <v>1</v>
      </c>
      <c r="Z566" s="226">
        <v>63</v>
      </c>
      <c r="AA566" s="218">
        <f t="shared" si="43"/>
        <v>63</v>
      </c>
      <c r="AB566" s="226" t="s">
        <v>20</v>
      </c>
      <c r="AC566" s="215" t="s">
        <v>782</v>
      </c>
    </row>
    <row r="567" spans="1:29" ht="60" x14ac:dyDescent="0.25">
      <c r="A567" s="215">
        <v>564</v>
      </c>
      <c r="B567" s="226" t="s">
        <v>2563</v>
      </c>
      <c r="C567" s="235" t="s">
        <v>2564</v>
      </c>
      <c r="D567" s="230"/>
      <c r="E567" s="230"/>
      <c r="F567" s="230"/>
      <c r="G567" s="230"/>
      <c r="H567" s="230"/>
      <c r="I567" s="230"/>
      <c r="J567" s="230"/>
      <c r="K567" s="226"/>
      <c r="L567" s="226"/>
      <c r="M567" s="226"/>
      <c r="N567" s="226"/>
      <c r="O567" s="226"/>
      <c r="P567" s="226">
        <v>1</v>
      </c>
      <c r="Q567" s="227">
        <v>1</v>
      </c>
      <c r="R567" s="226"/>
      <c r="S567" s="226"/>
      <c r="T567" s="226"/>
      <c r="U567" s="226"/>
      <c r="V567" s="226">
        <v>1</v>
      </c>
      <c r="W567" s="226"/>
      <c r="X567" s="226" t="s">
        <v>60</v>
      </c>
      <c r="Y567" s="226">
        <v>1</v>
      </c>
      <c r="Z567" s="226">
        <v>62.5</v>
      </c>
      <c r="AA567" s="218">
        <f t="shared" si="43"/>
        <v>62.5</v>
      </c>
      <c r="AB567" s="226" t="s">
        <v>20</v>
      </c>
      <c r="AC567" s="215" t="s">
        <v>782</v>
      </c>
    </row>
    <row r="568" spans="1:29" ht="48" x14ac:dyDescent="0.25">
      <c r="A568" s="215">
        <v>565</v>
      </c>
      <c r="B568" s="226" t="s">
        <v>2565</v>
      </c>
      <c r="C568" s="228" t="s">
        <v>2566</v>
      </c>
      <c r="D568" s="229"/>
      <c r="E568" s="229"/>
      <c r="F568" s="229"/>
      <c r="G568" s="229"/>
      <c r="H568" s="229"/>
      <c r="I568" s="229"/>
      <c r="J568" s="229"/>
      <c r="K568" s="226"/>
      <c r="L568" s="226"/>
      <c r="M568" s="226"/>
      <c r="N568" s="226"/>
      <c r="O568" s="226"/>
      <c r="P568" s="226">
        <v>1</v>
      </c>
      <c r="Q568" s="227">
        <v>1</v>
      </c>
      <c r="R568" s="226"/>
      <c r="S568" s="226"/>
      <c r="T568" s="226"/>
      <c r="U568" s="226"/>
      <c r="V568" s="226">
        <v>1</v>
      </c>
      <c r="W568" s="226"/>
      <c r="X568" s="226" t="s">
        <v>60</v>
      </c>
      <c r="Y568" s="226">
        <v>1</v>
      </c>
      <c r="Z568" s="226">
        <v>15</v>
      </c>
      <c r="AA568" s="218">
        <f t="shared" si="43"/>
        <v>15</v>
      </c>
      <c r="AB568" s="226" t="s">
        <v>20</v>
      </c>
      <c r="AC568" s="215" t="s">
        <v>782</v>
      </c>
    </row>
    <row r="569" spans="1:29" ht="48" x14ac:dyDescent="0.25">
      <c r="A569" s="215">
        <v>566</v>
      </c>
      <c r="B569" s="226" t="s">
        <v>2567</v>
      </c>
      <c r="C569" s="224" t="s">
        <v>2568</v>
      </c>
      <c r="D569" s="225"/>
      <c r="E569" s="225"/>
      <c r="F569" s="225"/>
      <c r="G569" s="225"/>
      <c r="H569" s="225"/>
      <c r="I569" s="225"/>
      <c r="J569" s="225"/>
      <c r="K569" s="226"/>
      <c r="L569" s="226"/>
      <c r="M569" s="226"/>
      <c r="N569" s="226"/>
      <c r="O569" s="226"/>
      <c r="P569" s="226">
        <v>1</v>
      </c>
      <c r="Q569" s="227">
        <v>1</v>
      </c>
      <c r="R569" s="226"/>
      <c r="S569" s="226"/>
      <c r="T569" s="226"/>
      <c r="U569" s="226"/>
      <c r="V569" s="226"/>
      <c r="W569" s="226"/>
      <c r="X569" s="226"/>
      <c r="Y569" s="226"/>
      <c r="Z569" s="226"/>
      <c r="AA569" s="218"/>
      <c r="AB569" s="226" t="s">
        <v>20</v>
      </c>
      <c r="AC569" s="215" t="s">
        <v>782</v>
      </c>
    </row>
    <row r="570" spans="1:29" ht="48" x14ac:dyDescent="0.25">
      <c r="A570" s="215">
        <v>567</v>
      </c>
      <c r="B570" s="226" t="s">
        <v>2569</v>
      </c>
      <c r="C570" s="216" t="s">
        <v>2570</v>
      </c>
      <c r="D570" s="215"/>
      <c r="E570" s="215"/>
      <c r="F570" s="215"/>
      <c r="G570" s="215"/>
      <c r="H570" s="215"/>
      <c r="I570" s="215"/>
      <c r="J570" s="215"/>
      <c r="K570" s="226"/>
      <c r="L570" s="226"/>
      <c r="M570" s="226"/>
      <c r="N570" s="226"/>
      <c r="O570" s="226"/>
      <c r="P570" s="226">
        <v>1</v>
      </c>
      <c r="Q570" s="227">
        <v>1</v>
      </c>
      <c r="R570" s="226"/>
      <c r="S570" s="226"/>
      <c r="T570" s="226"/>
      <c r="U570" s="226"/>
      <c r="V570" s="215">
        <v>1</v>
      </c>
      <c r="W570" s="226"/>
      <c r="X570" s="226" t="s">
        <v>60</v>
      </c>
      <c r="Y570" s="215">
        <v>1</v>
      </c>
      <c r="Z570" s="215">
        <v>25</v>
      </c>
      <c r="AA570" s="218">
        <f t="shared" si="43"/>
        <v>25</v>
      </c>
      <c r="AB570" s="226" t="s">
        <v>20</v>
      </c>
      <c r="AC570" s="215" t="s">
        <v>782</v>
      </c>
    </row>
    <row r="571" spans="1:29" ht="48" x14ac:dyDescent="0.25">
      <c r="A571" s="215">
        <v>568</v>
      </c>
      <c r="B571" s="226" t="s">
        <v>2571</v>
      </c>
      <c r="C571" s="216" t="s">
        <v>2572</v>
      </c>
      <c r="D571" s="215"/>
      <c r="E571" s="215"/>
      <c r="F571" s="215"/>
      <c r="G571" s="215"/>
      <c r="H571" s="215"/>
      <c r="I571" s="215"/>
      <c r="J571" s="215"/>
      <c r="K571" s="226"/>
      <c r="L571" s="226"/>
      <c r="M571" s="226"/>
      <c r="N571" s="226"/>
      <c r="O571" s="226"/>
      <c r="P571" s="226">
        <v>1</v>
      </c>
      <c r="Q571" s="227">
        <v>2</v>
      </c>
      <c r="R571" s="226"/>
      <c r="S571" s="226"/>
      <c r="T571" s="226"/>
      <c r="U571" s="226"/>
      <c r="V571" s="215">
        <v>2</v>
      </c>
      <c r="W571" s="226"/>
      <c r="X571" s="226" t="s">
        <v>60</v>
      </c>
      <c r="Y571" s="215">
        <v>1</v>
      </c>
      <c r="Z571" s="215">
        <v>30</v>
      </c>
      <c r="AA571" s="218">
        <f t="shared" si="43"/>
        <v>30</v>
      </c>
      <c r="AB571" s="226" t="s">
        <v>20</v>
      </c>
      <c r="AC571" s="215" t="s">
        <v>782</v>
      </c>
    </row>
    <row r="572" spans="1:29" x14ac:dyDescent="0.25">
      <c r="A572" s="215">
        <v>569</v>
      </c>
      <c r="B572" s="226"/>
      <c r="C572" s="216"/>
      <c r="D572" s="215"/>
      <c r="E572" s="215"/>
      <c r="F572" s="215"/>
      <c r="G572" s="215"/>
      <c r="H572" s="215"/>
      <c r="I572" s="215"/>
      <c r="J572" s="215"/>
      <c r="K572" s="226"/>
      <c r="L572" s="226"/>
      <c r="M572" s="226"/>
      <c r="N572" s="226"/>
      <c r="O572" s="226"/>
      <c r="P572" s="226"/>
      <c r="Q572" s="227"/>
      <c r="R572" s="226"/>
      <c r="S572" s="226"/>
      <c r="T572" s="226"/>
      <c r="U572" s="226"/>
      <c r="V572" s="215"/>
      <c r="W572" s="226"/>
      <c r="X572" s="226" t="s">
        <v>60</v>
      </c>
      <c r="Y572" s="215">
        <v>1</v>
      </c>
      <c r="Z572" s="215">
        <v>30</v>
      </c>
      <c r="AA572" s="218">
        <f t="shared" si="43"/>
        <v>30</v>
      </c>
      <c r="AB572" s="226" t="s">
        <v>20</v>
      </c>
      <c r="AC572" s="215" t="s">
        <v>782</v>
      </c>
    </row>
    <row r="573" spans="1:29" ht="24" x14ac:dyDescent="0.25">
      <c r="A573" s="215">
        <v>570</v>
      </c>
      <c r="B573" s="226" t="s">
        <v>2573</v>
      </c>
      <c r="C573" s="216" t="s">
        <v>2574</v>
      </c>
      <c r="D573" s="215"/>
      <c r="E573" s="215"/>
      <c r="F573" s="215"/>
      <c r="G573" s="215"/>
      <c r="H573" s="215"/>
      <c r="I573" s="215"/>
      <c r="J573" s="215"/>
      <c r="K573" s="226"/>
      <c r="L573" s="226"/>
      <c r="M573" s="226"/>
      <c r="N573" s="226"/>
      <c r="O573" s="226"/>
      <c r="P573" s="226">
        <v>1</v>
      </c>
      <c r="Q573" s="215">
        <v>1</v>
      </c>
      <c r="R573" s="226"/>
      <c r="S573" s="226"/>
      <c r="T573" s="226"/>
      <c r="U573" s="226"/>
      <c r="V573" s="215">
        <v>1</v>
      </c>
      <c r="W573" s="226"/>
      <c r="X573" s="226" t="s">
        <v>60</v>
      </c>
      <c r="Y573" s="215">
        <v>1</v>
      </c>
      <c r="Z573" s="215">
        <v>40</v>
      </c>
      <c r="AA573" s="218">
        <f t="shared" si="43"/>
        <v>40</v>
      </c>
      <c r="AB573" s="226" t="s">
        <v>20</v>
      </c>
      <c r="AC573" s="215" t="s">
        <v>782</v>
      </c>
    </row>
    <row r="574" spans="1:29" ht="60" x14ac:dyDescent="0.25">
      <c r="A574" s="215">
        <v>571</v>
      </c>
      <c r="B574" s="226" t="s">
        <v>2575</v>
      </c>
      <c r="C574" s="216" t="s">
        <v>2576</v>
      </c>
      <c r="D574" s="215"/>
      <c r="E574" s="215"/>
      <c r="F574" s="215"/>
      <c r="G574" s="215"/>
      <c r="H574" s="215"/>
      <c r="I574" s="215"/>
      <c r="J574" s="215"/>
      <c r="K574" s="226"/>
      <c r="L574" s="226"/>
      <c r="M574" s="226"/>
      <c r="N574" s="226"/>
      <c r="O574" s="226"/>
      <c r="P574" s="226">
        <v>1</v>
      </c>
      <c r="Q574" s="227">
        <v>5</v>
      </c>
      <c r="R574" s="226"/>
      <c r="S574" s="226"/>
      <c r="T574" s="226"/>
      <c r="U574" s="226"/>
      <c r="V574" s="215">
        <v>5</v>
      </c>
      <c r="W574" s="226"/>
      <c r="X574" s="226" t="s">
        <v>60</v>
      </c>
      <c r="Y574" s="215">
        <v>1</v>
      </c>
      <c r="Z574" s="215">
        <v>82.5</v>
      </c>
      <c r="AA574" s="218">
        <f t="shared" si="43"/>
        <v>82.5</v>
      </c>
      <c r="AB574" s="226" t="s">
        <v>20</v>
      </c>
      <c r="AC574" s="215" t="s">
        <v>782</v>
      </c>
    </row>
    <row r="575" spans="1:29" ht="60" x14ac:dyDescent="0.25">
      <c r="A575" s="215">
        <v>572</v>
      </c>
      <c r="B575" s="226" t="s">
        <v>2577</v>
      </c>
      <c r="C575" s="216" t="s">
        <v>2578</v>
      </c>
      <c r="D575" s="215"/>
      <c r="E575" s="215"/>
      <c r="F575" s="215"/>
      <c r="G575" s="215"/>
      <c r="H575" s="215"/>
      <c r="I575" s="215"/>
      <c r="J575" s="215"/>
      <c r="K575" s="226"/>
      <c r="L575" s="226"/>
      <c r="M575" s="226"/>
      <c r="N575" s="226"/>
      <c r="O575" s="226"/>
      <c r="P575" s="226">
        <v>1</v>
      </c>
      <c r="Q575" s="227">
        <v>1</v>
      </c>
      <c r="R575" s="226"/>
      <c r="S575" s="226"/>
      <c r="T575" s="226"/>
      <c r="U575" s="226"/>
      <c r="V575" s="215">
        <v>2</v>
      </c>
      <c r="W575" s="226"/>
      <c r="X575" s="226" t="s">
        <v>60</v>
      </c>
      <c r="Y575" s="215">
        <v>1</v>
      </c>
      <c r="Z575" s="215">
        <v>82.5</v>
      </c>
      <c r="AA575" s="218">
        <f t="shared" si="43"/>
        <v>82.5</v>
      </c>
      <c r="AB575" s="226" t="s">
        <v>20</v>
      </c>
      <c r="AC575" s="215" t="s">
        <v>782</v>
      </c>
    </row>
    <row r="576" spans="1:29" ht="36" x14ac:dyDescent="0.25">
      <c r="A576" s="215">
        <v>573</v>
      </c>
      <c r="B576" s="226" t="s">
        <v>2579</v>
      </c>
      <c r="C576" s="216" t="s">
        <v>2580</v>
      </c>
      <c r="D576" s="215"/>
      <c r="E576" s="215"/>
      <c r="F576" s="215"/>
      <c r="G576" s="215"/>
      <c r="H576" s="215"/>
      <c r="I576" s="215"/>
      <c r="J576" s="215"/>
      <c r="K576" s="226"/>
      <c r="L576" s="226"/>
      <c r="M576" s="226"/>
      <c r="N576" s="226"/>
      <c r="O576" s="226"/>
      <c r="P576" s="226">
        <v>1</v>
      </c>
      <c r="Q576" s="227">
        <v>1</v>
      </c>
      <c r="R576" s="226"/>
      <c r="S576" s="226"/>
      <c r="T576" s="226"/>
      <c r="U576" s="226"/>
      <c r="V576" s="215">
        <v>1</v>
      </c>
      <c r="W576" s="226"/>
      <c r="X576" s="226" t="s">
        <v>60</v>
      </c>
      <c r="Y576" s="215">
        <v>1</v>
      </c>
      <c r="Z576" s="215">
        <v>82.5</v>
      </c>
      <c r="AA576" s="218">
        <f t="shared" si="43"/>
        <v>82.5</v>
      </c>
      <c r="AB576" s="226" t="s">
        <v>20</v>
      </c>
      <c r="AC576" s="215" t="s">
        <v>782</v>
      </c>
    </row>
    <row r="577" spans="1:29" ht="24" x14ac:dyDescent="0.25">
      <c r="A577" s="215">
        <v>574</v>
      </c>
      <c r="B577" s="226" t="s">
        <v>2581</v>
      </c>
      <c r="C577" s="216" t="s">
        <v>2582</v>
      </c>
      <c r="D577" s="215"/>
      <c r="E577" s="215"/>
      <c r="F577" s="215"/>
      <c r="G577" s="215"/>
      <c r="H577" s="215"/>
      <c r="I577" s="215"/>
      <c r="J577" s="215"/>
      <c r="K577" s="226"/>
      <c r="L577" s="226"/>
      <c r="M577" s="226"/>
      <c r="N577" s="226"/>
      <c r="O577" s="226"/>
      <c r="P577" s="226">
        <v>1</v>
      </c>
      <c r="Q577" s="227">
        <v>1</v>
      </c>
      <c r="R577" s="226"/>
      <c r="S577" s="226"/>
      <c r="T577" s="226"/>
      <c r="U577" s="226"/>
      <c r="V577" s="215">
        <v>1</v>
      </c>
      <c r="W577" s="226"/>
      <c r="X577" s="226" t="s">
        <v>60</v>
      </c>
      <c r="Y577" s="215"/>
      <c r="Z577" s="215"/>
      <c r="AA577" s="218"/>
      <c r="AB577" s="226" t="s">
        <v>20</v>
      </c>
      <c r="AC577" s="215" t="s">
        <v>782</v>
      </c>
    </row>
    <row r="578" spans="1:29" ht="48" x14ac:dyDescent="0.25">
      <c r="A578" s="215">
        <v>575</v>
      </c>
      <c r="B578" s="226" t="s">
        <v>2583</v>
      </c>
      <c r="C578" s="216" t="s">
        <v>2584</v>
      </c>
      <c r="D578" s="215"/>
      <c r="E578" s="215"/>
      <c r="F578" s="215"/>
      <c r="G578" s="215"/>
      <c r="H578" s="215"/>
      <c r="I578" s="215"/>
      <c r="J578" s="215"/>
      <c r="K578" s="226"/>
      <c r="L578" s="226"/>
      <c r="M578" s="226"/>
      <c r="N578" s="226"/>
      <c r="O578" s="226"/>
      <c r="P578" s="226">
        <v>1</v>
      </c>
      <c r="Q578" s="227">
        <v>1</v>
      </c>
      <c r="R578" s="226"/>
      <c r="S578" s="226"/>
      <c r="T578" s="226"/>
      <c r="U578" s="226"/>
      <c r="V578" s="215">
        <v>1</v>
      </c>
      <c r="W578" s="226"/>
      <c r="X578" s="226" t="s">
        <v>60</v>
      </c>
      <c r="Y578" s="215">
        <v>1</v>
      </c>
      <c r="Z578" s="215">
        <v>25</v>
      </c>
      <c r="AA578" s="218">
        <f t="shared" si="43"/>
        <v>25</v>
      </c>
      <c r="AB578" s="226" t="s">
        <v>20</v>
      </c>
      <c r="AC578" s="215" t="s">
        <v>782</v>
      </c>
    </row>
    <row r="579" spans="1:29" ht="36" x14ac:dyDescent="0.25">
      <c r="A579" s="215">
        <v>576</v>
      </c>
      <c r="B579" s="226" t="s">
        <v>2585</v>
      </c>
      <c r="C579" s="216" t="s">
        <v>2586</v>
      </c>
      <c r="D579" s="215"/>
      <c r="E579" s="215"/>
      <c r="F579" s="215"/>
      <c r="G579" s="215"/>
      <c r="H579" s="215"/>
      <c r="I579" s="215"/>
      <c r="J579" s="215"/>
      <c r="K579" s="226"/>
      <c r="L579" s="226"/>
      <c r="M579" s="226"/>
      <c r="N579" s="226"/>
      <c r="O579" s="226"/>
      <c r="P579" s="226">
        <v>1</v>
      </c>
      <c r="Q579" s="215">
        <v>1</v>
      </c>
      <c r="R579" s="226"/>
      <c r="S579" s="226"/>
      <c r="T579" s="226"/>
      <c r="U579" s="226"/>
      <c r="V579" s="215">
        <v>1</v>
      </c>
      <c r="W579" s="226"/>
      <c r="X579" s="226" t="s">
        <v>60</v>
      </c>
      <c r="Y579" s="215">
        <v>1</v>
      </c>
      <c r="Z579" s="215">
        <v>30</v>
      </c>
      <c r="AA579" s="218">
        <f t="shared" si="43"/>
        <v>30</v>
      </c>
      <c r="AB579" s="226" t="s">
        <v>20</v>
      </c>
      <c r="AC579" s="215" t="s">
        <v>782</v>
      </c>
    </row>
    <row r="580" spans="1:29" ht="48" x14ac:dyDescent="0.25">
      <c r="A580" s="215">
        <v>577</v>
      </c>
      <c r="B580" s="226" t="s">
        <v>2587</v>
      </c>
      <c r="C580" s="216" t="s">
        <v>2588</v>
      </c>
      <c r="D580" s="215"/>
      <c r="E580" s="215"/>
      <c r="F580" s="215"/>
      <c r="G580" s="215"/>
      <c r="H580" s="215"/>
      <c r="I580" s="215"/>
      <c r="J580" s="215"/>
      <c r="K580" s="226"/>
      <c r="L580" s="226"/>
      <c r="M580" s="226"/>
      <c r="N580" s="226"/>
      <c r="O580" s="226"/>
      <c r="P580" s="226">
        <v>1</v>
      </c>
      <c r="Q580" s="215">
        <v>1</v>
      </c>
      <c r="R580" s="226"/>
      <c r="S580" s="226"/>
      <c r="T580" s="226"/>
      <c r="U580" s="226"/>
      <c r="V580" s="215">
        <v>1</v>
      </c>
      <c r="W580" s="226"/>
      <c r="X580" s="226" t="s">
        <v>60</v>
      </c>
      <c r="Y580" s="215">
        <v>1</v>
      </c>
      <c r="Z580" s="215">
        <v>50</v>
      </c>
      <c r="AA580" s="218">
        <f t="shared" si="43"/>
        <v>50</v>
      </c>
      <c r="AB580" s="226" t="s">
        <v>20</v>
      </c>
      <c r="AC580" s="215" t="s">
        <v>782</v>
      </c>
    </row>
    <row r="581" spans="1:29" ht="60" x14ac:dyDescent="0.25">
      <c r="A581" s="215">
        <v>578</v>
      </c>
      <c r="B581" s="226" t="s">
        <v>2589</v>
      </c>
      <c r="C581" s="216" t="s">
        <v>2590</v>
      </c>
      <c r="D581" s="215"/>
      <c r="E581" s="215"/>
      <c r="F581" s="215"/>
      <c r="G581" s="215"/>
      <c r="H581" s="215"/>
      <c r="I581" s="215"/>
      <c r="J581" s="215"/>
      <c r="K581" s="226"/>
      <c r="L581" s="226"/>
      <c r="M581" s="226"/>
      <c r="N581" s="226"/>
      <c r="O581" s="226"/>
      <c r="P581" s="226">
        <v>1</v>
      </c>
      <c r="Q581" s="215">
        <v>1</v>
      </c>
      <c r="R581" s="226"/>
      <c r="S581" s="226"/>
      <c r="T581" s="226"/>
      <c r="U581" s="226"/>
      <c r="V581" s="215">
        <v>2</v>
      </c>
      <c r="W581" s="226"/>
      <c r="X581" s="226" t="s">
        <v>60</v>
      </c>
      <c r="Y581" s="215">
        <v>1</v>
      </c>
      <c r="Z581" s="215">
        <v>100</v>
      </c>
      <c r="AA581" s="218">
        <f t="shared" si="43"/>
        <v>100</v>
      </c>
      <c r="AB581" s="226" t="s">
        <v>20</v>
      </c>
      <c r="AC581" s="215" t="s">
        <v>782</v>
      </c>
    </row>
    <row r="582" spans="1:29" ht="84" x14ac:dyDescent="0.25">
      <c r="A582" s="215">
        <v>579</v>
      </c>
      <c r="B582" s="226" t="s">
        <v>2591</v>
      </c>
      <c r="C582" s="216" t="s">
        <v>2592</v>
      </c>
      <c r="D582" s="215"/>
      <c r="E582" s="215"/>
      <c r="F582" s="215"/>
      <c r="G582" s="215"/>
      <c r="H582" s="215"/>
      <c r="I582" s="215"/>
      <c r="J582" s="215"/>
      <c r="K582" s="226"/>
      <c r="L582" s="226"/>
      <c r="M582" s="226"/>
      <c r="N582" s="226"/>
      <c r="O582" s="226"/>
      <c r="P582" s="226">
        <v>1</v>
      </c>
      <c r="Q582" s="215">
        <v>1</v>
      </c>
      <c r="R582" s="226"/>
      <c r="S582" s="226"/>
      <c r="T582" s="226"/>
      <c r="U582" s="226"/>
      <c r="V582" s="215">
        <v>1</v>
      </c>
      <c r="W582" s="226"/>
      <c r="X582" s="226" t="s">
        <v>60</v>
      </c>
      <c r="Y582" s="215">
        <v>1</v>
      </c>
      <c r="Z582" s="215">
        <v>30</v>
      </c>
      <c r="AA582" s="218">
        <f t="shared" si="43"/>
        <v>30</v>
      </c>
      <c r="AB582" s="226" t="s">
        <v>20</v>
      </c>
      <c r="AC582" s="215" t="s">
        <v>782</v>
      </c>
    </row>
    <row r="583" spans="1:29" ht="84" x14ac:dyDescent="0.25">
      <c r="A583" s="215">
        <v>580</v>
      </c>
      <c r="B583" s="226" t="s">
        <v>2593</v>
      </c>
      <c r="C583" s="216" t="s">
        <v>2594</v>
      </c>
      <c r="D583" s="215"/>
      <c r="E583" s="215"/>
      <c r="F583" s="215"/>
      <c r="G583" s="215"/>
      <c r="H583" s="215"/>
      <c r="I583" s="215"/>
      <c r="J583" s="215"/>
      <c r="K583" s="226"/>
      <c r="L583" s="226"/>
      <c r="M583" s="226"/>
      <c r="N583" s="226"/>
      <c r="O583" s="226"/>
      <c r="P583" s="226">
        <v>1</v>
      </c>
      <c r="Q583" s="215">
        <v>1</v>
      </c>
      <c r="R583" s="226"/>
      <c r="S583" s="226"/>
      <c r="T583" s="226"/>
      <c r="U583" s="226"/>
      <c r="V583" s="215"/>
      <c r="W583" s="226"/>
      <c r="X583" s="226" t="s">
        <v>60</v>
      </c>
      <c r="Y583" s="215">
        <v>1</v>
      </c>
      <c r="Z583" s="215">
        <v>30</v>
      </c>
      <c r="AA583" s="218">
        <f t="shared" si="43"/>
        <v>30</v>
      </c>
      <c r="AB583" s="226" t="s">
        <v>20</v>
      </c>
      <c r="AC583" s="215" t="s">
        <v>782</v>
      </c>
    </row>
    <row r="584" spans="1:29" ht="48" x14ac:dyDescent="0.25">
      <c r="A584" s="215">
        <v>581</v>
      </c>
      <c r="B584" s="226" t="s">
        <v>2595</v>
      </c>
      <c r="C584" s="216" t="s">
        <v>2596</v>
      </c>
      <c r="D584" s="215"/>
      <c r="E584" s="215"/>
      <c r="F584" s="215"/>
      <c r="G584" s="215"/>
      <c r="H584" s="215"/>
      <c r="I584" s="215"/>
      <c r="J584" s="215"/>
      <c r="K584" s="226"/>
      <c r="L584" s="226"/>
      <c r="M584" s="226"/>
      <c r="N584" s="226"/>
      <c r="O584" s="226"/>
      <c r="P584" s="226">
        <v>1</v>
      </c>
      <c r="Q584" s="215">
        <v>1</v>
      </c>
      <c r="R584" s="226"/>
      <c r="S584" s="226"/>
      <c r="T584" s="226"/>
      <c r="U584" s="226"/>
      <c r="V584" s="215"/>
      <c r="W584" s="226"/>
      <c r="X584" s="226"/>
      <c r="Y584" s="215"/>
      <c r="Z584" s="215"/>
      <c r="AA584" s="218"/>
      <c r="AB584" s="226" t="s">
        <v>20</v>
      </c>
      <c r="AC584" s="215" t="s">
        <v>782</v>
      </c>
    </row>
    <row r="585" spans="1:29" ht="48" x14ac:dyDescent="0.25">
      <c r="A585" s="215">
        <v>582</v>
      </c>
      <c r="B585" s="226" t="s">
        <v>2597</v>
      </c>
      <c r="C585" s="216" t="s">
        <v>2598</v>
      </c>
      <c r="D585" s="215"/>
      <c r="E585" s="215"/>
      <c r="F585" s="215"/>
      <c r="G585" s="215"/>
      <c r="H585" s="215"/>
      <c r="I585" s="215"/>
      <c r="J585" s="215"/>
      <c r="K585" s="226"/>
      <c r="L585" s="226"/>
      <c r="M585" s="226"/>
      <c r="N585" s="226"/>
      <c r="O585" s="226"/>
      <c r="P585" s="226">
        <v>1</v>
      </c>
      <c r="Q585" s="215">
        <v>1</v>
      </c>
      <c r="R585" s="226"/>
      <c r="S585" s="226"/>
      <c r="T585" s="226"/>
      <c r="U585" s="226"/>
      <c r="V585" s="215"/>
      <c r="W585" s="226"/>
      <c r="X585" s="226"/>
      <c r="Y585" s="215"/>
      <c r="Z585" s="215"/>
      <c r="AA585" s="218"/>
      <c r="AB585" s="226" t="s">
        <v>20</v>
      </c>
      <c r="AC585" s="215" t="s">
        <v>782</v>
      </c>
    </row>
    <row r="586" spans="1:29" ht="48" x14ac:dyDescent="0.25">
      <c r="A586" s="215">
        <v>583</v>
      </c>
      <c r="B586" s="226" t="s">
        <v>2599</v>
      </c>
      <c r="C586" s="216" t="s">
        <v>2600</v>
      </c>
      <c r="D586" s="215"/>
      <c r="E586" s="215"/>
      <c r="F586" s="215"/>
      <c r="G586" s="215"/>
      <c r="H586" s="215"/>
      <c r="I586" s="215"/>
      <c r="J586" s="215"/>
      <c r="K586" s="226"/>
      <c r="L586" s="226"/>
      <c r="M586" s="226"/>
      <c r="N586" s="226"/>
      <c r="O586" s="226"/>
      <c r="P586" s="226">
        <v>1</v>
      </c>
      <c r="Q586" s="215">
        <v>1</v>
      </c>
      <c r="R586" s="226"/>
      <c r="S586" s="226"/>
      <c r="T586" s="226"/>
      <c r="U586" s="226"/>
      <c r="V586" s="215"/>
      <c r="W586" s="226"/>
      <c r="X586" s="226"/>
      <c r="Y586" s="215"/>
      <c r="Z586" s="215"/>
      <c r="AA586" s="218"/>
      <c r="AB586" s="226" t="s">
        <v>20</v>
      </c>
      <c r="AC586" s="215" t="s">
        <v>782</v>
      </c>
    </row>
    <row r="587" spans="1:29" ht="48" x14ac:dyDescent="0.25">
      <c r="A587" s="215">
        <v>584</v>
      </c>
      <c r="B587" s="226" t="s">
        <v>2601</v>
      </c>
      <c r="C587" s="216" t="s">
        <v>2602</v>
      </c>
      <c r="D587" s="215"/>
      <c r="E587" s="215"/>
      <c r="F587" s="215"/>
      <c r="G587" s="215"/>
      <c r="H587" s="215"/>
      <c r="I587" s="215"/>
      <c r="J587" s="215"/>
      <c r="K587" s="226"/>
      <c r="L587" s="226"/>
      <c r="M587" s="226"/>
      <c r="N587" s="226"/>
      <c r="O587" s="226"/>
      <c r="P587" s="226">
        <v>1</v>
      </c>
      <c r="Q587" s="215">
        <v>1</v>
      </c>
      <c r="R587" s="226"/>
      <c r="S587" s="226"/>
      <c r="T587" s="226"/>
      <c r="U587" s="226"/>
      <c r="V587" s="215"/>
      <c r="W587" s="226"/>
      <c r="X587" s="226"/>
      <c r="Y587" s="215"/>
      <c r="Z587" s="215"/>
      <c r="AA587" s="218"/>
      <c r="AB587" s="226" t="s">
        <v>20</v>
      </c>
      <c r="AC587" s="215" t="s">
        <v>782</v>
      </c>
    </row>
    <row r="588" spans="1:29" ht="72" x14ac:dyDescent="0.25">
      <c r="A588" s="215">
        <v>585</v>
      </c>
      <c r="B588" s="226" t="s">
        <v>2603</v>
      </c>
      <c r="C588" s="216" t="s">
        <v>2604</v>
      </c>
      <c r="D588" s="215"/>
      <c r="E588" s="215"/>
      <c r="F588" s="215"/>
      <c r="G588" s="215"/>
      <c r="H588" s="215"/>
      <c r="I588" s="215"/>
      <c r="J588" s="215"/>
      <c r="K588" s="226"/>
      <c r="L588" s="226"/>
      <c r="M588" s="226"/>
      <c r="N588" s="226"/>
      <c r="O588" s="226"/>
      <c r="P588" s="226">
        <v>1</v>
      </c>
      <c r="Q588" s="215">
        <v>1</v>
      </c>
      <c r="R588" s="226"/>
      <c r="S588" s="226"/>
      <c r="T588" s="226"/>
      <c r="U588" s="226"/>
      <c r="V588" s="215">
        <v>2</v>
      </c>
      <c r="W588" s="226"/>
      <c r="X588" s="226"/>
      <c r="Y588" s="215"/>
      <c r="Z588" s="215"/>
      <c r="AA588" s="218"/>
      <c r="AB588" s="226" t="s">
        <v>20</v>
      </c>
      <c r="AC588" s="215" t="s">
        <v>782</v>
      </c>
    </row>
    <row r="589" spans="1:29" ht="96" x14ac:dyDescent="0.25">
      <c r="A589" s="215">
        <v>586</v>
      </c>
      <c r="B589" s="226" t="s">
        <v>2605</v>
      </c>
      <c r="C589" s="224" t="s">
        <v>2606</v>
      </c>
      <c r="D589" s="215"/>
      <c r="E589" s="215"/>
      <c r="F589" s="215"/>
      <c r="G589" s="215"/>
      <c r="H589" s="215"/>
      <c r="I589" s="215"/>
      <c r="J589" s="215"/>
      <c r="K589" s="226"/>
      <c r="L589" s="226"/>
      <c r="M589" s="226"/>
      <c r="N589" s="226"/>
      <c r="O589" s="226"/>
      <c r="P589" s="226">
        <v>1</v>
      </c>
      <c r="Q589" s="215">
        <v>1</v>
      </c>
      <c r="R589" s="226"/>
      <c r="S589" s="226"/>
      <c r="T589" s="226"/>
      <c r="U589" s="226"/>
      <c r="V589" s="215">
        <v>1</v>
      </c>
      <c r="W589" s="226"/>
      <c r="X589" s="226" t="s">
        <v>60</v>
      </c>
      <c r="Y589" s="215">
        <v>1</v>
      </c>
      <c r="Z589" s="215">
        <v>40</v>
      </c>
      <c r="AA589" s="218">
        <f t="shared" si="43"/>
        <v>40</v>
      </c>
      <c r="AB589" s="226" t="s">
        <v>20</v>
      </c>
      <c r="AC589" s="215" t="s">
        <v>782</v>
      </c>
    </row>
    <row r="590" spans="1:29" ht="48" x14ac:dyDescent="0.25">
      <c r="A590" s="215">
        <v>587</v>
      </c>
      <c r="B590" s="226" t="s">
        <v>2607</v>
      </c>
      <c r="C590" s="224" t="s">
        <v>2608</v>
      </c>
      <c r="D590" s="215"/>
      <c r="E590" s="215"/>
      <c r="F590" s="215"/>
      <c r="G590" s="215"/>
      <c r="H590" s="215"/>
      <c r="I590" s="215"/>
      <c r="J590" s="215"/>
      <c r="K590" s="226"/>
      <c r="L590" s="226"/>
      <c r="M590" s="226"/>
      <c r="N590" s="226"/>
      <c r="O590" s="226"/>
      <c r="P590" s="226">
        <v>1</v>
      </c>
      <c r="Q590" s="215">
        <v>1</v>
      </c>
      <c r="R590" s="226"/>
      <c r="S590" s="226"/>
      <c r="T590" s="226"/>
      <c r="U590" s="226"/>
      <c r="V590" s="215"/>
      <c r="W590" s="226"/>
      <c r="X590" s="226"/>
      <c r="Y590" s="215"/>
      <c r="Z590" s="215"/>
      <c r="AA590" s="218"/>
      <c r="AB590" s="226" t="s">
        <v>20</v>
      </c>
      <c r="AC590" s="215" t="s">
        <v>782</v>
      </c>
    </row>
    <row r="591" spans="1:29" ht="96" x14ac:dyDescent="0.25">
      <c r="A591" s="215">
        <v>588</v>
      </c>
      <c r="B591" s="226" t="s">
        <v>2609</v>
      </c>
      <c r="C591" s="224" t="s">
        <v>2610</v>
      </c>
      <c r="D591" s="215"/>
      <c r="E591" s="215"/>
      <c r="F591" s="215"/>
      <c r="G591" s="215"/>
      <c r="H591" s="215"/>
      <c r="I591" s="215"/>
      <c r="J591" s="215"/>
      <c r="K591" s="226"/>
      <c r="L591" s="226"/>
      <c r="M591" s="226"/>
      <c r="N591" s="226"/>
      <c r="O591" s="226"/>
      <c r="P591" s="226">
        <v>1</v>
      </c>
      <c r="Q591" s="215">
        <v>1</v>
      </c>
      <c r="R591" s="226"/>
      <c r="S591" s="226"/>
      <c r="T591" s="226"/>
      <c r="U591" s="226"/>
      <c r="V591" s="215"/>
      <c r="W591" s="226"/>
      <c r="X591" s="226"/>
      <c r="Y591" s="215"/>
      <c r="Z591" s="215"/>
      <c r="AA591" s="218"/>
      <c r="AB591" s="226" t="s">
        <v>20</v>
      </c>
      <c r="AC591" s="215" t="s">
        <v>782</v>
      </c>
    </row>
    <row r="592" spans="1:29" ht="60" x14ac:dyDescent="0.25">
      <c r="A592" s="215">
        <v>589</v>
      </c>
      <c r="B592" s="226" t="s">
        <v>2611</v>
      </c>
      <c r="C592" s="224" t="s">
        <v>2612</v>
      </c>
      <c r="D592" s="215"/>
      <c r="E592" s="215"/>
      <c r="F592" s="215"/>
      <c r="G592" s="215"/>
      <c r="H592" s="215"/>
      <c r="I592" s="215"/>
      <c r="J592" s="215"/>
      <c r="K592" s="226"/>
      <c r="L592" s="226"/>
      <c r="M592" s="226"/>
      <c r="N592" s="226"/>
      <c r="O592" s="226"/>
      <c r="P592" s="226">
        <v>1</v>
      </c>
      <c r="Q592" s="215">
        <v>1</v>
      </c>
      <c r="R592" s="226"/>
      <c r="S592" s="226"/>
      <c r="T592" s="226"/>
      <c r="U592" s="226"/>
      <c r="V592" s="215"/>
      <c r="W592" s="226"/>
      <c r="X592" s="226"/>
      <c r="Y592" s="215"/>
      <c r="Z592" s="215"/>
      <c r="AA592" s="218"/>
      <c r="AB592" s="226" t="s">
        <v>20</v>
      </c>
      <c r="AC592" s="215" t="s">
        <v>782</v>
      </c>
    </row>
    <row r="593" spans="1:29" ht="72" x14ac:dyDescent="0.25">
      <c r="A593" s="215">
        <v>590</v>
      </c>
      <c r="B593" s="226" t="s">
        <v>2613</v>
      </c>
      <c r="C593" s="224" t="s">
        <v>2614</v>
      </c>
      <c r="D593" s="215"/>
      <c r="E593" s="215"/>
      <c r="F593" s="215"/>
      <c r="G593" s="215"/>
      <c r="H593" s="215"/>
      <c r="I593" s="215"/>
      <c r="J593" s="215"/>
      <c r="K593" s="226"/>
      <c r="L593" s="226"/>
      <c r="M593" s="226"/>
      <c r="N593" s="226"/>
      <c r="O593" s="226"/>
      <c r="P593" s="226">
        <v>1</v>
      </c>
      <c r="Q593" s="215">
        <v>1</v>
      </c>
      <c r="R593" s="226"/>
      <c r="S593" s="226"/>
      <c r="T593" s="226"/>
      <c r="U593" s="226"/>
      <c r="V593" s="215"/>
      <c r="W593" s="226"/>
      <c r="X593" s="226"/>
      <c r="Y593" s="215"/>
      <c r="Z593" s="215"/>
      <c r="AA593" s="218"/>
      <c r="AB593" s="226" t="s">
        <v>20</v>
      </c>
      <c r="AC593" s="215" t="s">
        <v>782</v>
      </c>
    </row>
    <row r="594" spans="1:29" ht="48" x14ac:dyDescent="0.25">
      <c r="A594" s="215">
        <v>591</v>
      </c>
      <c r="B594" s="226" t="s">
        <v>2615</v>
      </c>
      <c r="C594" s="224" t="s">
        <v>2616</v>
      </c>
      <c r="D594" s="215"/>
      <c r="E594" s="215"/>
      <c r="F594" s="215"/>
      <c r="G594" s="215"/>
      <c r="H594" s="215"/>
      <c r="I594" s="215"/>
      <c r="J594" s="215"/>
      <c r="K594" s="226"/>
      <c r="L594" s="226"/>
      <c r="M594" s="226"/>
      <c r="N594" s="226"/>
      <c r="O594" s="226"/>
      <c r="P594" s="226">
        <v>1</v>
      </c>
      <c r="Q594" s="215">
        <v>1</v>
      </c>
      <c r="R594" s="226"/>
      <c r="S594" s="226"/>
      <c r="T594" s="226"/>
      <c r="U594" s="226"/>
      <c r="V594" s="215"/>
      <c r="W594" s="226"/>
      <c r="X594" s="226"/>
      <c r="Y594" s="215"/>
      <c r="Z594" s="215"/>
      <c r="AA594" s="218"/>
      <c r="AB594" s="226" t="s">
        <v>20</v>
      </c>
      <c r="AC594" s="215" t="s">
        <v>782</v>
      </c>
    </row>
    <row r="595" spans="1:29" ht="60" x14ac:dyDescent="0.25">
      <c r="A595" s="215">
        <v>592</v>
      </c>
      <c r="B595" s="226" t="s">
        <v>2617</v>
      </c>
      <c r="C595" s="224" t="s">
        <v>2618</v>
      </c>
      <c r="D595" s="215"/>
      <c r="E595" s="215"/>
      <c r="F595" s="215"/>
      <c r="G595" s="215"/>
      <c r="H595" s="215"/>
      <c r="I595" s="215"/>
      <c r="J595" s="215"/>
      <c r="K595" s="226"/>
      <c r="L595" s="226"/>
      <c r="M595" s="226"/>
      <c r="N595" s="226"/>
      <c r="O595" s="226"/>
      <c r="P595" s="226">
        <v>1</v>
      </c>
      <c r="Q595" s="215">
        <v>1</v>
      </c>
      <c r="R595" s="226"/>
      <c r="S595" s="226"/>
      <c r="T595" s="226"/>
      <c r="U595" s="226"/>
      <c r="V595" s="215"/>
      <c r="W595" s="226"/>
      <c r="X595" s="226"/>
      <c r="Y595" s="215"/>
      <c r="Z595" s="215"/>
      <c r="AA595" s="218"/>
      <c r="AB595" s="226" t="s">
        <v>20</v>
      </c>
      <c r="AC595" s="215" t="s">
        <v>782</v>
      </c>
    </row>
    <row r="596" spans="1:29" ht="60" x14ac:dyDescent="0.25">
      <c r="A596" s="215">
        <v>593</v>
      </c>
      <c r="B596" s="226" t="s">
        <v>2619</v>
      </c>
      <c r="C596" s="224" t="s">
        <v>2620</v>
      </c>
      <c r="D596" s="215"/>
      <c r="E596" s="215"/>
      <c r="F596" s="215"/>
      <c r="G596" s="215"/>
      <c r="H596" s="215"/>
      <c r="I596" s="215"/>
      <c r="J596" s="215"/>
      <c r="K596" s="226"/>
      <c r="L596" s="226"/>
      <c r="M596" s="226"/>
      <c r="N596" s="226"/>
      <c r="O596" s="226"/>
      <c r="P596" s="226">
        <v>1</v>
      </c>
      <c r="Q596" s="215">
        <v>1</v>
      </c>
      <c r="R596" s="226"/>
      <c r="S596" s="226"/>
      <c r="T596" s="226"/>
      <c r="U596" s="226"/>
      <c r="V596" s="215">
        <v>2</v>
      </c>
      <c r="W596" s="226"/>
      <c r="X596" s="226" t="s">
        <v>60</v>
      </c>
      <c r="Y596" s="215">
        <v>1</v>
      </c>
      <c r="Z596" s="215">
        <v>125</v>
      </c>
      <c r="AA596" s="218">
        <f t="shared" si="43"/>
        <v>125</v>
      </c>
      <c r="AB596" s="226" t="s">
        <v>20</v>
      </c>
      <c r="AC596" s="215" t="s">
        <v>782</v>
      </c>
    </row>
    <row r="597" spans="1:29" ht="84" x14ac:dyDescent="0.25">
      <c r="A597" s="215">
        <v>594</v>
      </c>
      <c r="B597" s="226" t="s">
        <v>2621</v>
      </c>
      <c r="C597" s="224" t="s">
        <v>2622</v>
      </c>
      <c r="D597" s="215"/>
      <c r="E597" s="215"/>
      <c r="F597" s="215"/>
      <c r="G597" s="215"/>
      <c r="H597" s="215"/>
      <c r="I597" s="215"/>
      <c r="J597" s="215"/>
      <c r="K597" s="226"/>
      <c r="L597" s="226"/>
      <c r="M597" s="226"/>
      <c r="N597" s="226"/>
      <c r="O597" s="226"/>
      <c r="P597" s="226">
        <v>1</v>
      </c>
      <c r="Q597" s="215">
        <v>2</v>
      </c>
      <c r="R597" s="226"/>
      <c r="S597" s="226"/>
      <c r="T597" s="226"/>
      <c r="U597" s="226"/>
      <c r="V597" s="215"/>
      <c r="W597" s="226"/>
      <c r="X597" s="226"/>
      <c r="Y597" s="215"/>
      <c r="Z597" s="215"/>
      <c r="AA597" s="218"/>
      <c r="AB597" s="226" t="s">
        <v>20</v>
      </c>
      <c r="AC597" s="215" t="s">
        <v>782</v>
      </c>
    </row>
    <row r="598" spans="1:29" ht="48" x14ac:dyDescent="0.25">
      <c r="A598" s="215">
        <v>595</v>
      </c>
      <c r="B598" s="226" t="s">
        <v>2623</v>
      </c>
      <c r="C598" s="224" t="s">
        <v>2624</v>
      </c>
      <c r="D598" s="215"/>
      <c r="E598" s="215"/>
      <c r="F598" s="215"/>
      <c r="G598" s="215"/>
      <c r="H598" s="215"/>
      <c r="I598" s="215"/>
      <c r="J598" s="215"/>
      <c r="K598" s="226"/>
      <c r="L598" s="226"/>
      <c r="M598" s="226"/>
      <c r="N598" s="226"/>
      <c r="O598" s="226"/>
      <c r="P598" s="226">
        <v>1</v>
      </c>
      <c r="Q598" s="215">
        <v>1</v>
      </c>
      <c r="R598" s="226"/>
      <c r="S598" s="226"/>
      <c r="T598" s="226"/>
      <c r="U598" s="226"/>
      <c r="V598" s="215">
        <v>1</v>
      </c>
      <c r="W598" s="226"/>
      <c r="X598" s="226" t="s">
        <v>60</v>
      </c>
      <c r="Y598" s="215">
        <v>1</v>
      </c>
      <c r="Z598" s="215">
        <v>125</v>
      </c>
      <c r="AA598" s="218">
        <f t="shared" si="43"/>
        <v>125</v>
      </c>
      <c r="AB598" s="226" t="s">
        <v>20</v>
      </c>
      <c r="AC598" s="215" t="s">
        <v>782</v>
      </c>
    </row>
    <row r="599" spans="1:29" ht="36" x14ac:dyDescent="0.25">
      <c r="A599" s="215">
        <v>596</v>
      </c>
      <c r="B599" s="226" t="s">
        <v>2625</v>
      </c>
      <c r="C599" s="216" t="s">
        <v>2626</v>
      </c>
      <c r="D599" s="215"/>
      <c r="E599" s="215"/>
      <c r="F599" s="215"/>
      <c r="G599" s="215"/>
      <c r="H599" s="215"/>
      <c r="I599" s="215"/>
      <c r="J599" s="215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15">
        <v>2</v>
      </c>
      <c r="W599" s="226"/>
      <c r="X599" s="226"/>
      <c r="Y599" s="226"/>
      <c r="Z599" s="226"/>
      <c r="AA599" s="218"/>
      <c r="AB599" s="226" t="s">
        <v>20</v>
      </c>
      <c r="AC599" s="215" t="s">
        <v>782</v>
      </c>
    </row>
    <row r="600" spans="1:29" ht="48" x14ac:dyDescent="0.25">
      <c r="A600" s="215">
        <v>597</v>
      </c>
      <c r="B600" s="226" t="s">
        <v>2627</v>
      </c>
      <c r="C600" s="216" t="s">
        <v>2628</v>
      </c>
      <c r="D600" s="215"/>
      <c r="E600" s="215"/>
      <c r="F600" s="215"/>
      <c r="G600" s="215"/>
      <c r="H600" s="215"/>
      <c r="I600" s="215"/>
      <c r="J600" s="215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15">
        <v>1</v>
      </c>
      <c r="W600" s="226"/>
      <c r="X600" s="226"/>
      <c r="Y600" s="226"/>
      <c r="Z600" s="226"/>
      <c r="AA600" s="218"/>
      <c r="AB600" s="226" t="s">
        <v>20</v>
      </c>
      <c r="AC600" s="215" t="s">
        <v>782</v>
      </c>
    </row>
    <row r="601" spans="1:29" ht="36" x14ac:dyDescent="0.25">
      <c r="A601" s="215">
        <v>598</v>
      </c>
      <c r="B601" s="226" t="s">
        <v>2629</v>
      </c>
      <c r="C601" s="216" t="s">
        <v>2630</v>
      </c>
      <c r="D601" s="215"/>
      <c r="E601" s="215"/>
      <c r="F601" s="215"/>
      <c r="G601" s="215"/>
      <c r="H601" s="215"/>
      <c r="I601" s="215"/>
      <c r="J601" s="215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15">
        <v>2</v>
      </c>
      <c r="W601" s="226"/>
      <c r="X601" s="226"/>
      <c r="Y601" s="226"/>
      <c r="Z601" s="226"/>
      <c r="AA601" s="218"/>
      <c r="AB601" s="226" t="s">
        <v>20</v>
      </c>
      <c r="AC601" s="215" t="s">
        <v>782</v>
      </c>
    </row>
    <row r="602" spans="1:29" ht="36" x14ac:dyDescent="0.25">
      <c r="A602" s="215">
        <v>599</v>
      </c>
      <c r="B602" s="226" t="s">
        <v>2631</v>
      </c>
      <c r="C602" s="216" t="s">
        <v>2632</v>
      </c>
      <c r="D602" s="215"/>
      <c r="E602" s="215"/>
      <c r="F602" s="215"/>
      <c r="G602" s="215"/>
      <c r="H602" s="215"/>
      <c r="I602" s="215"/>
      <c r="J602" s="215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15">
        <v>1</v>
      </c>
      <c r="W602" s="226"/>
      <c r="X602" s="226"/>
      <c r="Y602" s="226"/>
      <c r="Z602" s="226"/>
      <c r="AA602" s="218"/>
      <c r="AB602" s="226" t="s">
        <v>20</v>
      </c>
      <c r="AC602" s="215" t="s">
        <v>782</v>
      </c>
    </row>
    <row r="603" spans="1:29" ht="36" x14ac:dyDescent="0.25">
      <c r="A603" s="215">
        <v>600</v>
      </c>
      <c r="B603" s="226" t="s">
        <v>2633</v>
      </c>
      <c r="C603" s="216" t="s">
        <v>2634</v>
      </c>
      <c r="D603" s="215"/>
      <c r="E603" s="215"/>
      <c r="F603" s="215"/>
      <c r="G603" s="215"/>
      <c r="H603" s="215"/>
      <c r="I603" s="215"/>
      <c r="J603" s="215"/>
      <c r="K603" s="226"/>
      <c r="L603" s="226"/>
      <c r="M603" s="226"/>
      <c r="N603" s="226"/>
      <c r="O603" s="226"/>
      <c r="P603" s="226"/>
      <c r="Q603" s="226"/>
      <c r="R603" s="226"/>
      <c r="S603" s="226"/>
      <c r="T603" s="226"/>
      <c r="U603" s="226"/>
      <c r="V603" s="215">
        <v>1</v>
      </c>
      <c r="W603" s="226"/>
      <c r="X603" s="226"/>
      <c r="Y603" s="226"/>
      <c r="Z603" s="226"/>
      <c r="AA603" s="218"/>
      <c r="AB603" s="226" t="s">
        <v>20</v>
      </c>
      <c r="AC603" s="215" t="s">
        <v>782</v>
      </c>
    </row>
    <row r="604" spans="1:29" ht="24" x14ac:dyDescent="0.25">
      <c r="A604" s="215">
        <v>601</v>
      </c>
      <c r="B604" s="226" t="s">
        <v>2635</v>
      </c>
      <c r="C604" s="216" t="s">
        <v>2636</v>
      </c>
      <c r="D604" s="215"/>
      <c r="E604" s="215"/>
      <c r="F604" s="215"/>
      <c r="G604" s="215"/>
      <c r="H604" s="215"/>
      <c r="I604" s="215"/>
      <c r="J604" s="215"/>
      <c r="K604" s="226"/>
      <c r="L604" s="226"/>
      <c r="M604" s="226"/>
      <c r="N604" s="226"/>
      <c r="O604" s="226"/>
      <c r="P604" s="226"/>
      <c r="Q604" s="226"/>
      <c r="R604" s="226"/>
      <c r="S604" s="226"/>
      <c r="T604" s="226"/>
      <c r="U604" s="226"/>
      <c r="V604" s="215">
        <v>2</v>
      </c>
      <c r="W604" s="226"/>
      <c r="X604" s="226"/>
      <c r="Y604" s="226"/>
      <c r="Z604" s="226"/>
      <c r="AA604" s="218"/>
      <c r="AB604" s="226" t="s">
        <v>20</v>
      </c>
      <c r="AC604" s="215" t="s">
        <v>782</v>
      </c>
    </row>
    <row r="605" spans="1:29" ht="60" x14ac:dyDescent="0.25">
      <c r="A605" s="215">
        <v>602</v>
      </c>
      <c r="B605" s="226" t="s">
        <v>2637</v>
      </c>
      <c r="C605" s="216" t="s">
        <v>2638</v>
      </c>
      <c r="D605" s="215"/>
      <c r="E605" s="215"/>
      <c r="F605" s="215"/>
      <c r="G605" s="215"/>
      <c r="H605" s="215"/>
      <c r="I605" s="215"/>
      <c r="J605" s="215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15">
        <v>1</v>
      </c>
      <c r="W605" s="226"/>
      <c r="X605" s="226"/>
      <c r="Y605" s="226"/>
      <c r="Z605" s="226"/>
      <c r="AA605" s="218"/>
      <c r="AB605" s="226" t="s">
        <v>20</v>
      </c>
      <c r="AC605" s="215" t="s">
        <v>782</v>
      </c>
    </row>
    <row r="606" spans="1:29" ht="60" x14ac:dyDescent="0.25">
      <c r="A606" s="215">
        <v>603</v>
      </c>
      <c r="B606" s="226" t="s">
        <v>2639</v>
      </c>
      <c r="C606" s="216" t="s">
        <v>2640</v>
      </c>
      <c r="D606" s="215"/>
      <c r="E606" s="215"/>
      <c r="F606" s="215"/>
      <c r="G606" s="215"/>
      <c r="H606" s="215"/>
      <c r="I606" s="215"/>
      <c r="J606" s="215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15">
        <v>1</v>
      </c>
      <c r="W606" s="226"/>
      <c r="X606" s="226"/>
      <c r="Y606" s="226"/>
      <c r="Z606" s="226"/>
      <c r="AA606" s="218"/>
      <c r="AB606" s="226" t="s">
        <v>20</v>
      </c>
      <c r="AC606" s="215" t="s">
        <v>782</v>
      </c>
    </row>
    <row r="607" spans="1:29" ht="60" x14ac:dyDescent="0.25">
      <c r="A607" s="215">
        <v>604</v>
      </c>
      <c r="B607" s="226" t="s">
        <v>2641</v>
      </c>
      <c r="C607" s="216" t="s">
        <v>2642</v>
      </c>
      <c r="D607" s="215"/>
      <c r="E607" s="215"/>
      <c r="F607" s="215"/>
      <c r="G607" s="215"/>
      <c r="H607" s="215"/>
      <c r="I607" s="215"/>
      <c r="J607" s="215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15">
        <v>1</v>
      </c>
      <c r="W607" s="226"/>
      <c r="X607" s="226"/>
      <c r="Y607" s="226"/>
      <c r="Z607" s="226"/>
      <c r="AA607" s="218"/>
      <c r="AB607" s="226" t="s">
        <v>20</v>
      </c>
      <c r="AC607" s="215" t="s">
        <v>782</v>
      </c>
    </row>
    <row r="608" spans="1:29" ht="108" x14ac:dyDescent="0.25">
      <c r="A608" s="215">
        <v>605</v>
      </c>
      <c r="B608" s="226" t="s">
        <v>2643</v>
      </c>
      <c r="C608" s="216" t="s">
        <v>2644</v>
      </c>
      <c r="D608" s="215"/>
      <c r="E608" s="215"/>
      <c r="F608" s="215"/>
      <c r="G608" s="215"/>
      <c r="H608" s="215"/>
      <c r="I608" s="215"/>
      <c r="J608" s="215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15">
        <v>1</v>
      </c>
      <c r="W608" s="226"/>
      <c r="X608" s="226"/>
      <c r="Y608" s="226"/>
      <c r="Z608" s="226"/>
      <c r="AA608" s="218"/>
      <c r="AB608" s="226" t="s">
        <v>20</v>
      </c>
      <c r="AC608" s="215" t="s">
        <v>782</v>
      </c>
    </row>
    <row r="609" spans="1:29" ht="96" x14ac:dyDescent="0.25">
      <c r="A609" s="215">
        <v>606</v>
      </c>
      <c r="B609" s="226" t="s">
        <v>2645</v>
      </c>
      <c r="C609" s="216" t="s">
        <v>2646</v>
      </c>
      <c r="D609" s="215"/>
      <c r="E609" s="215"/>
      <c r="F609" s="215"/>
      <c r="G609" s="215"/>
      <c r="H609" s="215"/>
      <c r="I609" s="215"/>
      <c r="J609" s="215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15">
        <v>1</v>
      </c>
      <c r="W609" s="226"/>
      <c r="X609" s="226"/>
      <c r="Y609" s="226"/>
      <c r="Z609" s="226"/>
      <c r="AA609" s="218"/>
      <c r="AB609" s="226" t="s">
        <v>20</v>
      </c>
      <c r="AC609" s="215" t="s">
        <v>782</v>
      </c>
    </row>
    <row r="610" spans="1:29" ht="48" x14ac:dyDescent="0.25">
      <c r="A610" s="215">
        <v>607</v>
      </c>
      <c r="B610" s="226" t="s">
        <v>2647</v>
      </c>
      <c r="C610" s="216" t="s">
        <v>2648</v>
      </c>
      <c r="D610" s="215"/>
      <c r="E610" s="215"/>
      <c r="F610" s="215"/>
      <c r="G610" s="215"/>
      <c r="H610" s="215"/>
      <c r="I610" s="215"/>
      <c r="J610" s="215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15">
        <v>1</v>
      </c>
      <c r="W610" s="226"/>
      <c r="X610" s="226"/>
      <c r="Y610" s="226"/>
      <c r="Z610" s="226"/>
      <c r="AA610" s="218"/>
      <c r="AB610" s="226" t="s">
        <v>20</v>
      </c>
      <c r="AC610" s="215" t="s">
        <v>782</v>
      </c>
    </row>
    <row r="611" spans="1:29" ht="36" x14ac:dyDescent="0.25">
      <c r="A611" s="215">
        <v>608</v>
      </c>
      <c r="B611" s="226" t="s">
        <v>2649</v>
      </c>
      <c r="C611" s="216" t="s">
        <v>2650</v>
      </c>
      <c r="D611" s="215"/>
      <c r="E611" s="215"/>
      <c r="F611" s="215"/>
      <c r="G611" s="215"/>
      <c r="H611" s="215"/>
      <c r="I611" s="215"/>
      <c r="J611" s="215"/>
      <c r="K611" s="226"/>
      <c r="L611" s="226"/>
      <c r="M611" s="226"/>
      <c r="N611" s="226"/>
      <c r="O611" s="226"/>
      <c r="P611" s="226"/>
      <c r="Q611" s="226"/>
      <c r="R611" s="226"/>
      <c r="S611" s="226"/>
      <c r="T611" s="226"/>
      <c r="U611" s="226"/>
      <c r="V611" s="226">
        <v>1</v>
      </c>
      <c r="W611" s="226"/>
      <c r="X611" s="226"/>
      <c r="Y611" s="226"/>
      <c r="Z611" s="226"/>
      <c r="AA611" s="218"/>
      <c r="AB611" s="226" t="s">
        <v>20</v>
      </c>
      <c r="AC611" s="215" t="s">
        <v>782</v>
      </c>
    </row>
    <row r="612" spans="1:29" ht="60" x14ac:dyDescent="0.25">
      <c r="A612" s="215">
        <v>609</v>
      </c>
      <c r="B612" s="226" t="s">
        <v>2651</v>
      </c>
      <c r="C612" s="216" t="s">
        <v>2652</v>
      </c>
      <c r="D612" s="215"/>
      <c r="E612" s="215"/>
      <c r="F612" s="215"/>
      <c r="G612" s="215"/>
      <c r="H612" s="215"/>
      <c r="I612" s="215"/>
      <c r="J612" s="215"/>
      <c r="K612" s="226"/>
      <c r="L612" s="226"/>
      <c r="M612" s="226"/>
      <c r="N612" s="226"/>
      <c r="O612" s="226"/>
      <c r="P612" s="226"/>
      <c r="Q612" s="226"/>
      <c r="R612" s="226"/>
      <c r="S612" s="226"/>
      <c r="T612" s="226"/>
      <c r="U612" s="226"/>
      <c r="V612" s="226">
        <v>1</v>
      </c>
      <c r="W612" s="226"/>
      <c r="X612" s="226"/>
      <c r="Y612" s="226"/>
      <c r="Z612" s="226"/>
      <c r="AA612" s="218"/>
      <c r="AB612" s="226" t="s">
        <v>20</v>
      </c>
      <c r="AC612" s="215" t="s">
        <v>782</v>
      </c>
    </row>
    <row r="613" spans="1:29" ht="48" x14ac:dyDescent="0.25">
      <c r="A613" s="215">
        <v>610</v>
      </c>
      <c r="B613" s="226" t="s">
        <v>2653</v>
      </c>
      <c r="C613" s="216" t="s">
        <v>2654</v>
      </c>
      <c r="D613" s="215"/>
      <c r="E613" s="215"/>
      <c r="F613" s="215"/>
      <c r="G613" s="215"/>
      <c r="H613" s="215"/>
      <c r="I613" s="215"/>
      <c r="J613" s="215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>
        <v>1</v>
      </c>
      <c r="W613" s="226"/>
      <c r="X613" s="226"/>
      <c r="Y613" s="226"/>
      <c r="Z613" s="226"/>
      <c r="AA613" s="218"/>
      <c r="AB613" s="226" t="s">
        <v>20</v>
      </c>
      <c r="AC613" s="215" t="s">
        <v>782</v>
      </c>
    </row>
    <row r="614" spans="1:29" ht="84" x14ac:dyDescent="0.25">
      <c r="A614" s="215">
        <v>611</v>
      </c>
      <c r="B614" s="226" t="s">
        <v>2655</v>
      </c>
      <c r="C614" s="216" t="s">
        <v>2656</v>
      </c>
      <c r="D614" s="215"/>
      <c r="E614" s="215"/>
      <c r="F614" s="215"/>
      <c r="G614" s="215"/>
      <c r="H614" s="215"/>
      <c r="I614" s="215"/>
      <c r="J614" s="215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>
        <v>2</v>
      </c>
      <c r="W614" s="226"/>
      <c r="X614" s="226"/>
      <c r="Y614" s="226"/>
      <c r="Z614" s="226"/>
      <c r="AA614" s="218"/>
      <c r="AB614" s="226" t="s">
        <v>20</v>
      </c>
      <c r="AC614" s="215" t="s">
        <v>782</v>
      </c>
    </row>
    <row r="615" spans="1:29" ht="48" x14ac:dyDescent="0.25">
      <c r="A615" s="215">
        <v>612</v>
      </c>
      <c r="B615" s="226" t="s">
        <v>2657</v>
      </c>
      <c r="C615" s="216" t="s">
        <v>2658</v>
      </c>
      <c r="D615" s="215"/>
      <c r="E615" s="215"/>
      <c r="F615" s="215"/>
      <c r="G615" s="215"/>
      <c r="H615" s="215"/>
      <c r="I615" s="215"/>
      <c r="J615" s="215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>
        <v>1</v>
      </c>
      <c r="W615" s="226"/>
      <c r="X615" s="226"/>
      <c r="Y615" s="226"/>
      <c r="Z615" s="226"/>
      <c r="AA615" s="218"/>
      <c r="AB615" s="226" t="s">
        <v>20</v>
      </c>
      <c r="AC615" s="215" t="s">
        <v>782</v>
      </c>
    </row>
    <row r="616" spans="1:29" ht="48" x14ac:dyDescent="0.25">
      <c r="A616" s="215">
        <v>613</v>
      </c>
      <c r="B616" s="226" t="s">
        <v>2659</v>
      </c>
      <c r="C616" s="216" t="s">
        <v>2660</v>
      </c>
      <c r="D616" s="215"/>
      <c r="E616" s="215"/>
      <c r="F616" s="215"/>
      <c r="G616" s="215"/>
      <c r="H616" s="215"/>
      <c r="I616" s="215"/>
      <c r="J616" s="215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>
        <v>1</v>
      </c>
      <c r="W616" s="226"/>
      <c r="X616" s="226"/>
      <c r="Y616" s="226"/>
      <c r="Z616" s="226"/>
      <c r="AA616" s="218"/>
      <c r="AB616" s="226" t="s">
        <v>20</v>
      </c>
      <c r="AC616" s="215" t="s">
        <v>782</v>
      </c>
    </row>
    <row r="617" spans="1:29" ht="48" x14ac:dyDescent="0.25">
      <c r="A617" s="215">
        <v>614</v>
      </c>
      <c r="B617" s="226" t="s">
        <v>2661</v>
      </c>
      <c r="C617" s="216" t="s">
        <v>2662</v>
      </c>
      <c r="D617" s="215"/>
      <c r="E617" s="215"/>
      <c r="F617" s="215"/>
      <c r="G617" s="215"/>
      <c r="H617" s="215"/>
      <c r="I617" s="215"/>
      <c r="J617" s="215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>
        <v>1</v>
      </c>
      <c r="W617" s="226"/>
      <c r="X617" s="226"/>
      <c r="Y617" s="226"/>
      <c r="Z617" s="226"/>
      <c r="AA617" s="218"/>
      <c r="AB617" s="226" t="s">
        <v>20</v>
      </c>
      <c r="AC617" s="215" t="s">
        <v>782</v>
      </c>
    </row>
    <row r="618" spans="1:29" ht="24" x14ac:dyDescent="0.25">
      <c r="A618" s="215">
        <v>615</v>
      </c>
      <c r="B618" s="226" t="s">
        <v>2663</v>
      </c>
      <c r="C618" s="216" t="s">
        <v>2664</v>
      </c>
      <c r="D618" s="215"/>
      <c r="E618" s="215"/>
      <c r="F618" s="215"/>
      <c r="G618" s="215"/>
      <c r="H618" s="215"/>
      <c r="I618" s="215"/>
      <c r="J618" s="215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>
        <v>1</v>
      </c>
      <c r="W618" s="226"/>
      <c r="X618" s="226"/>
      <c r="Y618" s="226"/>
      <c r="Z618" s="226"/>
      <c r="AA618" s="218"/>
      <c r="AB618" s="226" t="s">
        <v>20</v>
      </c>
      <c r="AC618" s="215" t="s">
        <v>782</v>
      </c>
    </row>
    <row r="619" spans="1:29" ht="48" x14ac:dyDescent="0.25">
      <c r="A619" s="215">
        <v>616</v>
      </c>
      <c r="B619" s="226" t="s">
        <v>2665</v>
      </c>
      <c r="C619" s="216" t="s">
        <v>2666</v>
      </c>
      <c r="D619" s="215"/>
      <c r="E619" s="215"/>
      <c r="F619" s="215"/>
      <c r="G619" s="215"/>
      <c r="H619" s="215"/>
      <c r="I619" s="215"/>
      <c r="J619" s="215"/>
      <c r="K619" s="226"/>
      <c r="L619" s="226"/>
      <c r="M619" s="226"/>
      <c r="N619" s="226"/>
      <c r="O619" s="226"/>
      <c r="P619" s="226"/>
      <c r="Q619" s="226"/>
      <c r="R619" s="226"/>
      <c r="S619" s="226"/>
      <c r="T619" s="226"/>
      <c r="U619" s="226"/>
      <c r="V619" s="226">
        <v>1</v>
      </c>
      <c r="W619" s="226"/>
      <c r="X619" s="226"/>
      <c r="Y619" s="226"/>
      <c r="Z619" s="226"/>
      <c r="AA619" s="218"/>
      <c r="AB619" s="226" t="s">
        <v>20</v>
      </c>
      <c r="AC619" s="215" t="s">
        <v>782</v>
      </c>
    </row>
    <row r="620" spans="1:29" ht="72" x14ac:dyDescent="0.25">
      <c r="A620" s="215">
        <v>617</v>
      </c>
      <c r="B620" s="226" t="s">
        <v>2667</v>
      </c>
      <c r="C620" s="216" t="s">
        <v>2668</v>
      </c>
      <c r="D620" s="215"/>
      <c r="E620" s="215"/>
      <c r="F620" s="215"/>
      <c r="G620" s="215"/>
      <c r="H620" s="215"/>
      <c r="I620" s="215"/>
      <c r="J620" s="215"/>
      <c r="K620" s="226"/>
      <c r="L620" s="226"/>
      <c r="M620" s="226"/>
      <c r="N620" s="226"/>
      <c r="O620" s="226"/>
      <c r="P620" s="226"/>
      <c r="Q620" s="226"/>
      <c r="R620" s="226"/>
      <c r="S620" s="226"/>
      <c r="T620" s="226"/>
      <c r="U620" s="226"/>
      <c r="V620" s="226">
        <v>1</v>
      </c>
      <c r="W620" s="226"/>
      <c r="X620" s="226"/>
      <c r="Y620" s="226"/>
      <c r="Z620" s="226"/>
      <c r="AA620" s="218"/>
      <c r="AB620" s="226" t="s">
        <v>20</v>
      </c>
      <c r="AC620" s="215" t="s">
        <v>782</v>
      </c>
    </row>
    <row r="621" spans="1:29" ht="36" x14ac:dyDescent="0.25">
      <c r="A621" s="215">
        <v>618</v>
      </c>
      <c r="B621" s="226" t="s">
        <v>2669</v>
      </c>
      <c r="C621" s="216" t="s">
        <v>2670</v>
      </c>
      <c r="D621" s="215"/>
      <c r="E621" s="215"/>
      <c r="F621" s="215"/>
      <c r="G621" s="215"/>
      <c r="H621" s="215"/>
      <c r="I621" s="215"/>
      <c r="J621" s="215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>
        <v>1</v>
      </c>
      <c r="W621" s="226"/>
      <c r="X621" s="226"/>
      <c r="Y621" s="226"/>
      <c r="Z621" s="226"/>
      <c r="AA621" s="218"/>
      <c r="AB621" s="226" t="s">
        <v>20</v>
      </c>
      <c r="AC621" s="215" t="s">
        <v>782</v>
      </c>
    </row>
    <row r="622" spans="1:29" ht="48" x14ac:dyDescent="0.25">
      <c r="A622" s="215">
        <v>619</v>
      </c>
      <c r="B622" s="226" t="s">
        <v>2671</v>
      </c>
      <c r="C622" s="216" t="s">
        <v>2672</v>
      </c>
      <c r="D622" s="215"/>
      <c r="E622" s="215"/>
      <c r="F622" s="215"/>
      <c r="G622" s="215"/>
      <c r="H622" s="215"/>
      <c r="I622" s="215"/>
      <c r="J622" s="215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>
        <v>1</v>
      </c>
      <c r="W622" s="226"/>
      <c r="X622" s="226"/>
      <c r="Y622" s="226"/>
      <c r="Z622" s="226"/>
      <c r="AA622" s="218"/>
      <c r="AB622" s="226" t="s">
        <v>20</v>
      </c>
      <c r="AC622" s="215" t="s">
        <v>782</v>
      </c>
    </row>
    <row r="623" spans="1:29" ht="36" x14ac:dyDescent="0.25">
      <c r="A623" s="215">
        <v>620</v>
      </c>
      <c r="B623" s="226" t="s">
        <v>2673</v>
      </c>
      <c r="C623" s="216" t="s">
        <v>2674</v>
      </c>
      <c r="D623" s="215"/>
      <c r="E623" s="215"/>
      <c r="F623" s="215"/>
      <c r="G623" s="215"/>
      <c r="H623" s="215"/>
      <c r="I623" s="215"/>
      <c r="J623" s="215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>
        <v>1</v>
      </c>
      <c r="W623" s="226"/>
      <c r="X623" s="226"/>
      <c r="Y623" s="226"/>
      <c r="Z623" s="226"/>
      <c r="AA623" s="218"/>
      <c r="AB623" s="226" t="s">
        <v>20</v>
      </c>
      <c r="AC623" s="215" t="s">
        <v>782</v>
      </c>
    </row>
    <row r="624" spans="1:29" ht="36" x14ac:dyDescent="0.25">
      <c r="A624" s="215">
        <v>621</v>
      </c>
      <c r="B624" s="226" t="s">
        <v>2675</v>
      </c>
      <c r="C624" s="216" t="s">
        <v>2676</v>
      </c>
      <c r="D624" s="215"/>
      <c r="E624" s="215"/>
      <c r="F624" s="215"/>
      <c r="G624" s="215"/>
      <c r="H624" s="215"/>
      <c r="I624" s="215"/>
      <c r="J624" s="215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>
        <v>1</v>
      </c>
      <c r="W624" s="226"/>
      <c r="X624" s="226"/>
      <c r="Y624" s="226"/>
      <c r="Z624" s="226"/>
      <c r="AA624" s="218"/>
      <c r="AB624" s="226" t="s">
        <v>20</v>
      </c>
      <c r="AC624" s="215" t="s">
        <v>782</v>
      </c>
    </row>
    <row r="625" spans="1:29" ht="48" x14ac:dyDescent="0.25">
      <c r="A625" s="215">
        <v>622</v>
      </c>
      <c r="B625" s="226" t="s">
        <v>2677</v>
      </c>
      <c r="C625" s="216" t="s">
        <v>2678</v>
      </c>
      <c r="D625" s="215"/>
      <c r="E625" s="215"/>
      <c r="F625" s="215"/>
      <c r="G625" s="215"/>
      <c r="H625" s="215"/>
      <c r="I625" s="215"/>
      <c r="J625" s="215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>
        <v>1</v>
      </c>
      <c r="W625" s="226"/>
      <c r="X625" s="226"/>
      <c r="Y625" s="226"/>
      <c r="Z625" s="226"/>
      <c r="AA625" s="218"/>
      <c r="AB625" s="226" t="s">
        <v>20</v>
      </c>
      <c r="AC625" s="215" t="s">
        <v>782</v>
      </c>
    </row>
    <row r="626" spans="1:29" ht="60" x14ac:dyDescent="0.25">
      <c r="A626" s="215">
        <v>623</v>
      </c>
      <c r="B626" s="226" t="s">
        <v>2679</v>
      </c>
      <c r="C626" s="216" t="s">
        <v>2680</v>
      </c>
      <c r="D626" s="215"/>
      <c r="E626" s="215"/>
      <c r="F626" s="215"/>
      <c r="G626" s="215"/>
      <c r="H626" s="215"/>
      <c r="I626" s="215"/>
      <c r="J626" s="215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>
        <v>1</v>
      </c>
      <c r="W626" s="226"/>
      <c r="X626" s="226"/>
      <c r="Y626" s="226"/>
      <c r="Z626" s="226"/>
      <c r="AA626" s="218"/>
      <c r="AB626" s="226" t="s">
        <v>20</v>
      </c>
      <c r="AC626" s="215" t="s">
        <v>782</v>
      </c>
    </row>
    <row r="627" spans="1:29" ht="48" x14ac:dyDescent="0.25">
      <c r="A627" s="215">
        <v>624</v>
      </c>
      <c r="B627" s="226" t="s">
        <v>2681</v>
      </c>
      <c r="C627" s="216" t="s">
        <v>2682</v>
      </c>
      <c r="D627" s="215"/>
      <c r="E627" s="215"/>
      <c r="F627" s="215"/>
      <c r="G627" s="215"/>
      <c r="H627" s="215"/>
      <c r="I627" s="215"/>
      <c r="J627" s="215"/>
      <c r="K627" s="226"/>
      <c r="L627" s="226"/>
      <c r="M627" s="226"/>
      <c r="N627" s="226"/>
      <c r="O627" s="226"/>
      <c r="P627" s="226"/>
      <c r="Q627" s="226"/>
      <c r="R627" s="226"/>
      <c r="S627" s="226"/>
      <c r="T627" s="226"/>
      <c r="U627" s="226"/>
      <c r="V627" s="226">
        <v>1</v>
      </c>
      <c r="W627" s="226"/>
      <c r="X627" s="226"/>
      <c r="Y627" s="226"/>
      <c r="Z627" s="226"/>
      <c r="AA627" s="218"/>
      <c r="AB627" s="226" t="s">
        <v>20</v>
      </c>
      <c r="AC627" s="215" t="s">
        <v>782</v>
      </c>
    </row>
    <row r="628" spans="1:29" ht="36" x14ac:dyDescent="0.25">
      <c r="A628" s="215">
        <v>625</v>
      </c>
      <c r="B628" s="226" t="s">
        <v>2683</v>
      </c>
      <c r="C628" s="216" t="s">
        <v>2684</v>
      </c>
      <c r="D628" s="215"/>
      <c r="E628" s="215"/>
      <c r="F628" s="215"/>
      <c r="G628" s="215"/>
      <c r="H628" s="215"/>
      <c r="I628" s="215"/>
      <c r="J628" s="215"/>
      <c r="K628" s="226"/>
      <c r="L628" s="226"/>
      <c r="M628" s="226"/>
      <c r="N628" s="226"/>
      <c r="O628" s="226"/>
      <c r="P628" s="226"/>
      <c r="Q628" s="226"/>
      <c r="R628" s="226"/>
      <c r="S628" s="226"/>
      <c r="T628" s="226"/>
      <c r="U628" s="226"/>
      <c r="V628" s="226">
        <v>1</v>
      </c>
      <c r="W628" s="226"/>
      <c r="X628" s="226"/>
      <c r="Y628" s="226"/>
      <c r="Z628" s="226"/>
      <c r="AA628" s="218"/>
      <c r="AB628" s="226" t="s">
        <v>20</v>
      </c>
      <c r="AC628" s="215" t="s">
        <v>782</v>
      </c>
    </row>
    <row r="629" spans="1:29" ht="24" x14ac:dyDescent="0.25">
      <c r="A629" s="215">
        <v>626</v>
      </c>
      <c r="B629" s="226" t="s">
        <v>2685</v>
      </c>
      <c r="C629" s="216" t="s">
        <v>2686</v>
      </c>
      <c r="D629" s="215"/>
      <c r="E629" s="215"/>
      <c r="F629" s="215"/>
      <c r="G629" s="215"/>
      <c r="H629" s="215"/>
      <c r="I629" s="215"/>
      <c r="J629" s="215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>
        <v>1</v>
      </c>
      <c r="W629" s="226"/>
      <c r="X629" s="226"/>
      <c r="Y629" s="226"/>
      <c r="Z629" s="226"/>
      <c r="AA629" s="218"/>
      <c r="AB629" s="226" t="s">
        <v>20</v>
      </c>
      <c r="AC629" s="215" t="s">
        <v>782</v>
      </c>
    </row>
    <row r="630" spans="1:29" ht="36" x14ac:dyDescent="0.25">
      <c r="A630" s="215">
        <v>627</v>
      </c>
      <c r="B630" s="226" t="s">
        <v>2687</v>
      </c>
      <c r="C630" s="216" t="s">
        <v>2688</v>
      </c>
      <c r="D630" s="215"/>
      <c r="E630" s="215"/>
      <c r="F630" s="215"/>
      <c r="G630" s="215"/>
      <c r="H630" s="215"/>
      <c r="I630" s="215"/>
      <c r="J630" s="215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>
        <v>1</v>
      </c>
      <c r="W630" s="226"/>
      <c r="X630" s="226"/>
      <c r="Y630" s="226"/>
      <c r="Z630" s="226"/>
      <c r="AA630" s="218"/>
      <c r="AB630" s="226" t="s">
        <v>20</v>
      </c>
      <c r="AC630" s="215" t="s">
        <v>782</v>
      </c>
    </row>
    <row r="631" spans="1:29" ht="48" x14ac:dyDescent="0.25">
      <c r="A631" s="215">
        <v>628</v>
      </c>
      <c r="B631" s="226" t="s">
        <v>2689</v>
      </c>
      <c r="C631" s="216" t="s">
        <v>2690</v>
      </c>
      <c r="D631" s="215"/>
      <c r="E631" s="215"/>
      <c r="F631" s="215"/>
      <c r="G631" s="215"/>
      <c r="H631" s="215"/>
      <c r="I631" s="215"/>
      <c r="J631" s="215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>
        <v>1</v>
      </c>
      <c r="W631" s="226"/>
      <c r="X631" s="226"/>
      <c r="Y631" s="226"/>
      <c r="Z631" s="226"/>
      <c r="AA631" s="218"/>
      <c r="AB631" s="226" t="s">
        <v>20</v>
      </c>
      <c r="AC631" s="215" t="s">
        <v>782</v>
      </c>
    </row>
    <row r="632" spans="1:29" ht="72" x14ac:dyDescent="0.25">
      <c r="A632" s="215">
        <v>629</v>
      </c>
      <c r="B632" s="226" t="s">
        <v>2691</v>
      </c>
      <c r="C632" s="216" t="s">
        <v>2692</v>
      </c>
      <c r="D632" s="215"/>
      <c r="E632" s="215"/>
      <c r="F632" s="215"/>
      <c r="G632" s="215"/>
      <c r="H632" s="215"/>
      <c r="I632" s="215"/>
      <c r="J632" s="215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>
        <v>1</v>
      </c>
      <c r="W632" s="226"/>
      <c r="X632" s="226"/>
      <c r="Y632" s="226"/>
      <c r="Z632" s="226"/>
      <c r="AA632" s="218"/>
      <c r="AB632" s="226" t="s">
        <v>20</v>
      </c>
      <c r="AC632" s="215" t="s">
        <v>782</v>
      </c>
    </row>
    <row r="633" spans="1:29" ht="48" x14ac:dyDescent="0.25">
      <c r="A633" s="215">
        <v>630</v>
      </c>
      <c r="B633" s="226" t="s">
        <v>2693</v>
      </c>
      <c r="C633" s="216" t="s">
        <v>2694</v>
      </c>
      <c r="D633" s="215"/>
      <c r="E633" s="215"/>
      <c r="F633" s="215"/>
      <c r="G633" s="215"/>
      <c r="H633" s="215"/>
      <c r="I633" s="215"/>
      <c r="J633" s="215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>
        <v>1</v>
      </c>
      <c r="W633" s="226"/>
      <c r="X633" s="226"/>
      <c r="Y633" s="226"/>
      <c r="Z633" s="226"/>
      <c r="AA633" s="218"/>
      <c r="AB633" s="226" t="s">
        <v>20</v>
      </c>
      <c r="AC633" s="215" t="s">
        <v>782</v>
      </c>
    </row>
    <row r="634" spans="1:29" ht="48" x14ac:dyDescent="0.25">
      <c r="A634" s="215">
        <v>631</v>
      </c>
      <c r="B634" s="226" t="s">
        <v>2695</v>
      </c>
      <c r="C634" s="216" t="s">
        <v>2696</v>
      </c>
      <c r="D634" s="215"/>
      <c r="E634" s="215"/>
      <c r="F634" s="215"/>
      <c r="G634" s="215"/>
      <c r="H634" s="215"/>
      <c r="I634" s="215"/>
      <c r="J634" s="215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>
        <v>2</v>
      </c>
      <c r="X634" s="226"/>
      <c r="Y634" s="226"/>
      <c r="Z634" s="226"/>
      <c r="AA634" s="218"/>
      <c r="AB634" s="226" t="s">
        <v>20</v>
      </c>
      <c r="AC634" s="215" t="s">
        <v>782</v>
      </c>
    </row>
    <row r="635" spans="1:29" ht="36" x14ac:dyDescent="0.25">
      <c r="A635" s="215">
        <v>632</v>
      </c>
      <c r="B635" s="226" t="s">
        <v>2697</v>
      </c>
      <c r="C635" s="216" t="s">
        <v>2698</v>
      </c>
      <c r="D635" s="215"/>
      <c r="E635" s="215"/>
      <c r="F635" s="215"/>
      <c r="G635" s="215"/>
      <c r="H635" s="215"/>
      <c r="I635" s="215"/>
      <c r="J635" s="215"/>
      <c r="K635" s="226"/>
      <c r="L635" s="226"/>
      <c r="M635" s="226"/>
      <c r="N635" s="226"/>
      <c r="O635" s="226"/>
      <c r="P635" s="226"/>
      <c r="Q635" s="226"/>
      <c r="R635" s="226"/>
      <c r="S635" s="226"/>
      <c r="T635" s="226"/>
      <c r="U635" s="226"/>
      <c r="V635" s="226">
        <v>1</v>
      </c>
      <c r="W635" s="226"/>
      <c r="X635" s="226"/>
      <c r="Y635" s="226"/>
      <c r="Z635" s="226"/>
      <c r="AA635" s="218"/>
      <c r="AB635" s="226" t="s">
        <v>20</v>
      </c>
      <c r="AC635" s="215" t="s">
        <v>782</v>
      </c>
    </row>
    <row r="636" spans="1:29" ht="36" x14ac:dyDescent="0.25">
      <c r="A636" s="215">
        <v>633</v>
      </c>
      <c r="B636" s="226" t="s">
        <v>2699</v>
      </c>
      <c r="C636" s="216" t="s">
        <v>2700</v>
      </c>
      <c r="D636" s="215"/>
      <c r="E636" s="215"/>
      <c r="F636" s="215"/>
      <c r="G636" s="215"/>
      <c r="H636" s="215"/>
      <c r="I636" s="215"/>
      <c r="J636" s="215"/>
      <c r="K636" s="226"/>
      <c r="L636" s="226"/>
      <c r="M636" s="226"/>
      <c r="N636" s="226"/>
      <c r="O636" s="226"/>
      <c r="P636" s="226"/>
      <c r="Q636" s="226"/>
      <c r="R636" s="226"/>
      <c r="S636" s="226"/>
      <c r="T636" s="226"/>
      <c r="U636" s="226"/>
      <c r="V636" s="226">
        <v>1</v>
      </c>
      <c r="W636" s="226"/>
      <c r="X636" s="226"/>
      <c r="Y636" s="226"/>
      <c r="Z636" s="226"/>
      <c r="AA636" s="218"/>
      <c r="AB636" s="226" t="s">
        <v>20</v>
      </c>
      <c r="AC636" s="215" t="s">
        <v>782</v>
      </c>
    </row>
    <row r="637" spans="1:29" ht="72" x14ac:dyDescent="0.25">
      <c r="A637" s="215">
        <v>634</v>
      </c>
      <c r="B637" s="226" t="s">
        <v>2701</v>
      </c>
      <c r="C637" s="216" t="s">
        <v>2702</v>
      </c>
      <c r="D637" s="215"/>
      <c r="E637" s="215"/>
      <c r="F637" s="215"/>
      <c r="G637" s="215"/>
      <c r="H637" s="215"/>
      <c r="I637" s="215"/>
      <c r="J637" s="215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>
        <v>2</v>
      </c>
      <c r="W637" s="226"/>
      <c r="X637" s="226"/>
      <c r="Y637" s="226"/>
      <c r="Z637" s="226"/>
      <c r="AA637" s="218"/>
      <c r="AB637" s="226" t="s">
        <v>20</v>
      </c>
      <c r="AC637" s="215" t="s">
        <v>782</v>
      </c>
    </row>
    <row r="638" spans="1:29" ht="72" x14ac:dyDescent="0.25">
      <c r="A638" s="215">
        <v>635</v>
      </c>
      <c r="B638" s="226" t="s">
        <v>2703</v>
      </c>
      <c r="C638" s="216" t="s">
        <v>2704</v>
      </c>
      <c r="D638" s="215"/>
      <c r="E638" s="215"/>
      <c r="F638" s="215"/>
      <c r="G638" s="215"/>
      <c r="H638" s="215"/>
      <c r="I638" s="215"/>
      <c r="J638" s="215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>
        <v>1</v>
      </c>
      <c r="W638" s="226"/>
      <c r="X638" s="226"/>
      <c r="Y638" s="226"/>
      <c r="Z638" s="226"/>
      <c r="AA638" s="218"/>
      <c r="AB638" s="226" t="s">
        <v>20</v>
      </c>
      <c r="AC638" s="215" t="s">
        <v>782</v>
      </c>
    </row>
    <row r="639" spans="1:29" ht="24" x14ac:dyDescent="0.25">
      <c r="A639" s="215">
        <v>636</v>
      </c>
      <c r="B639" s="226" t="s">
        <v>2705</v>
      </c>
      <c r="C639" s="216" t="s">
        <v>2706</v>
      </c>
      <c r="D639" s="215"/>
      <c r="E639" s="215"/>
      <c r="F639" s="215"/>
      <c r="G639" s="215"/>
      <c r="H639" s="215"/>
      <c r="I639" s="215"/>
      <c r="J639" s="215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>
        <v>1</v>
      </c>
      <c r="W639" s="226"/>
      <c r="X639" s="226"/>
      <c r="Y639" s="226"/>
      <c r="Z639" s="226"/>
      <c r="AA639" s="218"/>
      <c r="AB639" s="226" t="s">
        <v>20</v>
      </c>
      <c r="AC639" s="215" t="s">
        <v>782</v>
      </c>
    </row>
    <row r="640" spans="1:29" ht="72" x14ac:dyDescent="0.25">
      <c r="A640" s="215">
        <v>637</v>
      </c>
      <c r="B640" s="226" t="s">
        <v>2707</v>
      </c>
      <c r="C640" s="216" t="s">
        <v>2708</v>
      </c>
      <c r="D640" s="215"/>
      <c r="E640" s="215"/>
      <c r="F640" s="215"/>
      <c r="G640" s="215"/>
      <c r="H640" s="215"/>
      <c r="I640" s="215"/>
      <c r="J640" s="215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>
        <v>1</v>
      </c>
      <c r="W640" s="226"/>
      <c r="X640" s="226"/>
      <c r="Y640" s="226"/>
      <c r="Z640" s="226"/>
      <c r="AA640" s="218"/>
      <c r="AB640" s="226" t="s">
        <v>20</v>
      </c>
      <c r="AC640" s="215" t="s">
        <v>782</v>
      </c>
    </row>
    <row r="641" spans="1:29" ht="72" x14ac:dyDescent="0.25">
      <c r="A641" s="215">
        <v>638</v>
      </c>
      <c r="B641" s="226" t="s">
        <v>2709</v>
      </c>
      <c r="C641" s="216" t="s">
        <v>2710</v>
      </c>
      <c r="D641" s="215"/>
      <c r="E641" s="215"/>
      <c r="F641" s="215"/>
      <c r="G641" s="215"/>
      <c r="H641" s="215"/>
      <c r="I641" s="215"/>
      <c r="J641" s="215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>
        <v>1</v>
      </c>
      <c r="W641" s="226"/>
      <c r="X641" s="226"/>
      <c r="Y641" s="226"/>
      <c r="Z641" s="226"/>
      <c r="AA641" s="218"/>
      <c r="AB641" s="226" t="s">
        <v>20</v>
      </c>
      <c r="AC641" s="215" t="s">
        <v>782</v>
      </c>
    </row>
    <row r="642" spans="1:29" ht="60" x14ac:dyDescent="0.25">
      <c r="A642" s="215">
        <v>639</v>
      </c>
      <c r="B642" s="226" t="s">
        <v>2711</v>
      </c>
      <c r="C642" s="216" t="s">
        <v>2712</v>
      </c>
      <c r="D642" s="215"/>
      <c r="E642" s="215"/>
      <c r="F642" s="215"/>
      <c r="G642" s="215"/>
      <c r="H642" s="215"/>
      <c r="I642" s="215"/>
      <c r="J642" s="215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>
        <v>1</v>
      </c>
      <c r="W642" s="226"/>
      <c r="X642" s="226"/>
      <c r="Y642" s="226"/>
      <c r="Z642" s="226"/>
      <c r="AA642" s="218"/>
      <c r="AB642" s="226" t="s">
        <v>20</v>
      </c>
      <c r="AC642" s="215" t="s">
        <v>782</v>
      </c>
    </row>
    <row r="643" spans="1:29" ht="72" x14ac:dyDescent="0.25">
      <c r="A643" s="215">
        <v>640</v>
      </c>
      <c r="B643" s="226" t="s">
        <v>2713</v>
      </c>
      <c r="C643" s="216" t="s">
        <v>2714</v>
      </c>
      <c r="D643" s="215"/>
      <c r="E643" s="215"/>
      <c r="F643" s="215"/>
      <c r="G643" s="215"/>
      <c r="H643" s="215"/>
      <c r="I643" s="215"/>
      <c r="J643" s="215"/>
      <c r="K643" s="226"/>
      <c r="L643" s="226"/>
      <c r="M643" s="226"/>
      <c r="N643" s="226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 t="s">
        <v>226</v>
      </c>
      <c r="Y643" s="226">
        <v>1</v>
      </c>
      <c r="Z643" s="226">
        <v>30</v>
      </c>
      <c r="AA643" s="218">
        <f t="shared" ref="AA643:AA706" si="44">Y643*Z643</f>
        <v>30</v>
      </c>
      <c r="AB643" s="226" t="s">
        <v>20</v>
      </c>
      <c r="AC643" s="215" t="s">
        <v>782</v>
      </c>
    </row>
    <row r="644" spans="1:29" ht="36" x14ac:dyDescent="0.25">
      <c r="A644" s="215">
        <v>641</v>
      </c>
      <c r="B644" s="226" t="s">
        <v>2715</v>
      </c>
      <c r="C644" s="216" t="s">
        <v>2716</v>
      </c>
      <c r="D644" s="215"/>
      <c r="E644" s="215"/>
      <c r="F644" s="215"/>
      <c r="G644" s="215"/>
      <c r="H644" s="215"/>
      <c r="I644" s="215"/>
      <c r="J644" s="215"/>
      <c r="K644" s="226"/>
      <c r="L644" s="226"/>
      <c r="M644" s="226"/>
      <c r="N644" s="226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 t="s">
        <v>60</v>
      </c>
      <c r="Y644" s="233">
        <v>1</v>
      </c>
      <c r="Z644" s="233">
        <v>40</v>
      </c>
      <c r="AA644" s="218">
        <f t="shared" si="44"/>
        <v>40</v>
      </c>
      <c r="AB644" s="226" t="s">
        <v>20</v>
      </c>
      <c r="AC644" s="215" t="s">
        <v>782</v>
      </c>
    </row>
    <row r="645" spans="1:29" ht="36" x14ac:dyDescent="0.25">
      <c r="A645" s="215">
        <v>642</v>
      </c>
      <c r="B645" s="226" t="s">
        <v>2717</v>
      </c>
      <c r="C645" s="216" t="s">
        <v>2718</v>
      </c>
      <c r="D645" s="215"/>
      <c r="E645" s="215"/>
      <c r="F645" s="215"/>
      <c r="G645" s="215"/>
      <c r="H645" s="215"/>
      <c r="I645" s="215"/>
      <c r="J645" s="215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 t="s">
        <v>60</v>
      </c>
      <c r="Y645" s="233">
        <v>1</v>
      </c>
      <c r="Z645" s="233">
        <v>30</v>
      </c>
      <c r="AA645" s="218">
        <f t="shared" si="44"/>
        <v>30</v>
      </c>
      <c r="AB645" s="226" t="s">
        <v>20</v>
      </c>
      <c r="AC645" s="215" t="s">
        <v>782</v>
      </c>
    </row>
    <row r="646" spans="1:29" ht="36" x14ac:dyDescent="0.25">
      <c r="A646" s="215">
        <v>643</v>
      </c>
      <c r="B646" s="226" t="s">
        <v>2719</v>
      </c>
      <c r="C646" s="216" t="s">
        <v>2720</v>
      </c>
      <c r="D646" s="215"/>
      <c r="E646" s="215"/>
      <c r="F646" s="215"/>
      <c r="G646" s="215"/>
      <c r="H646" s="215"/>
      <c r="I646" s="215"/>
      <c r="J646" s="215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 t="s">
        <v>60</v>
      </c>
      <c r="Y646" s="233">
        <v>1</v>
      </c>
      <c r="Z646" s="233">
        <v>30</v>
      </c>
      <c r="AA646" s="218">
        <f t="shared" si="44"/>
        <v>30</v>
      </c>
      <c r="AB646" s="226" t="s">
        <v>20</v>
      </c>
      <c r="AC646" s="226" t="s">
        <v>782</v>
      </c>
    </row>
    <row r="647" spans="1:29" ht="36" x14ac:dyDescent="0.25">
      <c r="A647" s="215">
        <v>644</v>
      </c>
      <c r="B647" s="226" t="s">
        <v>2721</v>
      </c>
      <c r="C647" s="216" t="s">
        <v>2722</v>
      </c>
      <c r="D647" s="215"/>
      <c r="E647" s="215"/>
      <c r="F647" s="215"/>
      <c r="G647" s="215"/>
      <c r="H647" s="215"/>
      <c r="I647" s="215"/>
      <c r="J647" s="215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 t="s">
        <v>60</v>
      </c>
      <c r="Y647" s="233">
        <v>1</v>
      </c>
      <c r="Z647" s="233">
        <v>40</v>
      </c>
      <c r="AA647" s="218">
        <f t="shared" si="44"/>
        <v>40</v>
      </c>
      <c r="AB647" s="226" t="s">
        <v>20</v>
      </c>
      <c r="AC647" s="226" t="s">
        <v>782</v>
      </c>
    </row>
    <row r="648" spans="1:29" ht="60" x14ac:dyDescent="0.25">
      <c r="A648" s="215">
        <v>645</v>
      </c>
      <c r="B648" s="226" t="s">
        <v>2723</v>
      </c>
      <c r="C648" s="216" t="s">
        <v>2724</v>
      </c>
      <c r="D648" s="215"/>
      <c r="E648" s="215"/>
      <c r="F648" s="215"/>
      <c r="G648" s="215"/>
      <c r="H648" s="215"/>
      <c r="I648" s="215"/>
      <c r="J648" s="215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 t="s">
        <v>60</v>
      </c>
      <c r="Y648" s="233">
        <v>1</v>
      </c>
      <c r="Z648" s="233">
        <v>30</v>
      </c>
      <c r="AA648" s="218">
        <f t="shared" si="44"/>
        <v>30</v>
      </c>
      <c r="AB648" s="226" t="s">
        <v>20</v>
      </c>
      <c r="AC648" s="226" t="s">
        <v>782</v>
      </c>
    </row>
    <row r="649" spans="1:29" ht="36" x14ac:dyDescent="0.25">
      <c r="A649" s="215">
        <v>646</v>
      </c>
      <c r="B649" s="226" t="s">
        <v>2725</v>
      </c>
      <c r="C649" s="216" t="s">
        <v>2726</v>
      </c>
      <c r="D649" s="215"/>
      <c r="E649" s="215"/>
      <c r="F649" s="215"/>
      <c r="G649" s="215"/>
      <c r="H649" s="215"/>
      <c r="I649" s="215"/>
      <c r="J649" s="215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 t="s">
        <v>60</v>
      </c>
      <c r="Y649" s="233">
        <v>1</v>
      </c>
      <c r="Z649" s="233">
        <v>40</v>
      </c>
      <c r="AA649" s="218">
        <f t="shared" si="44"/>
        <v>40</v>
      </c>
      <c r="AB649" s="226" t="s">
        <v>20</v>
      </c>
      <c r="AC649" s="226" t="s">
        <v>782</v>
      </c>
    </row>
    <row r="650" spans="1:29" ht="60" x14ac:dyDescent="0.25">
      <c r="A650" s="215">
        <v>647</v>
      </c>
      <c r="B650" s="226" t="s">
        <v>2727</v>
      </c>
      <c r="C650" s="216" t="s">
        <v>2728</v>
      </c>
      <c r="D650" s="215"/>
      <c r="E650" s="215"/>
      <c r="F650" s="215"/>
      <c r="G650" s="215"/>
      <c r="H650" s="215"/>
      <c r="I650" s="215"/>
      <c r="J650" s="215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 t="s">
        <v>60</v>
      </c>
      <c r="Y650" s="233">
        <v>1</v>
      </c>
      <c r="Z650" s="233">
        <v>40</v>
      </c>
      <c r="AA650" s="218">
        <f t="shared" si="44"/>
        <v>40</v>
      </c>
      <c r="AB650" s="226" t="s">
        <v>20</v>
      </c>
      <c r="AC650" s="226" t="s">
        <v>782</v>
      </c>
    </row>
    <row r="651" spans="1:29" ht="48" x14ac:dyDescent="0.25">
      <c r="A651" s="215">
        <v>648</v>
      </c>
      <c r="B651" s="226" t="s">
        <v>2729</v>
      </c>
      <c r="C651" s="216" t="s">
        <v>2730</v>
      </c>
      <c r="D651" s="215"/>
      <c r="E651" s="215"/>
      <c r="F651" s="215"/>
      <c r="G651" s="215"/>
      <c r="H651" s="215"/>
      <c r="I651" s="215"/>
      <c r="J651" s="215"/>
      <c r="K651" s="226"/>
      <c r="L651" s="226"/>
      <c r="M651" s="226"/>
      <c r="N651" s="226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 t="s">
        <v>60</v>
      </c>
      <c r="Y651" s="233">
        <v>1</v>
      </c>
      <c r="Z651" s="233">
        <v>40</v>
      </c>
      <c r="AA651" s="218">
        <f t="shared" si="44"/>
        <v>40</v>
      </c>
      <c r="AB651" s="226" t="s">
        <v>20</v>
      </c>
      <c r="AC651" s="226" t="s">
        <v>782</v>
      </c>
    </row>
    <row r="652" spans="1:29" ht="48" x14ac:dyDescent="0.25">
      <c r="A652" s="215">
        <v>649</v>
      </c>
      <c r="B652" s="226" t="s">
        <v>2731</v>
      </c>
      <c r="C652" s="216" t="s">
        <v>2732</v>
      </c>
      <c r="D652" s="215"/>
      <c r="E652" s="215"/>
      <c r="F652" s="215"/>
      <c r="G652" s="215"/>
      <c r="H652" s="215"/>
      <c r="I652" s="215"/>
      <c r="J652" s="215"/>
      <c r="K652" s="226"/>
      <c r="L652" s="226"/>
      <c r="M652" s="226"/>
      <c r="N652" s="226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 t="s">
        <v>60</v>
      </c>
      <c r="Y652" s="233">
        <v>1</v>
      </c>
      <c r="Z652" s="233">
        <v>40</v>
      </c>
      <c r="AA652" s="218">
        <f t="shared" si="44"/>
        <v>40</v>
      </c>
      <c r="AB652" s="226" t="s">
        <v>20</v>
      </c>
      <c r="AC652" s="226" t="s">
        <v>782</v>
      </c>
    </row>
    <row r="653" spans="1:29" ht="48" x14ac:dyDescent="0.25">
      <c r="A653" s="215">
        <v>650</v>
      </c>
      <c r="B653" s="226" t="s">
        <v>2733</v>
      </c>
      <c r="C653" s="216" t="s">
        <v>2734</v>
      </c>
      <c r="D653" s="215"/>
      <c r="E653" s="215"/>
      <c r="F653" s="215"/>
      <c r="G653" s="215"/>
      <c r="H653" s="215"/>
      <c r="I653" s="215"/>
      <c r="J653" s="215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 t="s">
        <v>60</v>
      </c>
      <c r="Y653" s="233">
        <v>1</v>
      </c>
      <c r="Z653" s="233">
        <v>40</v>
      </c>
      <c r="AA653" s="218">
        <f t="shared" si="44"/>
        <v>40</v>
      </c>
      <c r="AB653" s="226" t="s">
        <v>20</v>
      </c>
      <c r="AC653" s="226" t="s">
        <v>782</v>
      </c>
    </row>
    <row r="654" spans="1:29" ht="60" x14ac:dyDescent="0.25">
      <c r="A654" s="215">
        <v>651</v>
      </c>
      <c r="B654" s="226" t="s">
        <v>2735</v>
      </c>
      <c r="C654" s="216" t="s">
        <v>2736</v>
      </c>
      <c r="D654" s="215"/>
      <c r="E654" s="215"/>
      <c r="F654" s="215"/>
      <c r="G654" s="215"/>
      <c r="H654" s="215"/>
      <c r="I654" s="215"/>
      <c r="J654" s="215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 t="s">
        <v>60</v>
      </c>
      <c r="Y654" s="233">
        <v>1</v>
      </c>
      <c r="Z654" s="233">
        <v>40</v>
      </c>
      <c r="AA654" s="218">
        <f t="shared" si="44"/>
        <v>40</v>
      </c>
      <c r="AB654" s="226" t="s">
        <v>20</v>
      </c>
      <c r="AC654" s="226" t="s">
        <v>782</v>
      </c>
    </row>
    <row r="655" spans="1:29" ht="48" x14ac:dyDescent="0.25">
      <c r="A655" s="215">
        <v>652</v>
      </c>
      <c r="B655" s="226" t="s">
        <v>2737</v>
      </c>
      <c r="C655" s="216" t="s">
        <v>2738</v>
      </c>
      <c r="D655" s="215"/>
      <c r="E655" s="215"/>
      <c r="F655" s="215"/>
      <c r="G655" s="215"/>
      <c r="H655" s="215"/>
      <c r="I655" s="215"/>
      <c r="J655" s="215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 t="s">
        <v>60</v>
      </c>
      <c r="Y655" s="233">
        <v>1</v>
      </c>
      <c r="Z655" s="233">
        <v>40</v>
      </c>
      <c r="AA655" s="218">
        <f t="shared" si="44"/>
        <v>40</v>
      </c>
      <c r="AB655" s="226" t="s">
        <v>20</v>
      </c>
      <c r="AC655" s="226" t="s">
        <v>782</v>
      </c>
    </row>
    <row r="656" spans="1:29" ht="48" x14ac:dyDescent="0.25">
      <c r="A656" s="215">
        <v>653</v>
      </c>
      <c r="B656" s="226" t="s">
        <v>2739</v>
      </c>
      <c r="C656" s="216" t="s">
        <v>2740</v>
      </c>
      <c r="D656" s="215"/>
      <c r="E656" s="215"/>
      <c r="F656" s="215"/>
      <c r="G656" s="215"/>
      <c r="H656" s="215"/>
      <c r="I656" s="215"/>
      <c r="J656" s="215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 t="s">
        <v>60</v>
      </c>
      <c r="Y656" s="233">
        <v>1</v>
      </c>
      <c r="Z656" s="233">
        <v>40</v>
      </c>
      <c r="AA656" s="218">
        <f t="shared" si="44"/>
        <v>40</v>
      </c>
      <c r="AB656" s="226" t="s">
        <v>20</v>
      </c>
      <c r="AC656" s="226" t="s">
        <v>782</v>
      </c>
    </row>
    <row r="657" spans="1:29" ht="48" x14ac:dyDescent="0.25">
      <c r="A657" s="215">
        <v>654</v>
      </c>
      <c r="B657" s="226" t="s">
        <v>2741</v>
      </c>
      <c r="C657" s="216" t="s">
        <v>2742</v>
      </c>
      <c r="D657" s="215"/>
      <c r="E657" s="215"/>
      <c r="F657" s="215"/>
      <c r="G657" s="215"/>
      <c r="H657" s="215"/>
      <c r="I657" s="215"/>
      <c r="J657" s="215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 t="s">
        <v>60</v>
      </c>
      <c r="Y657" s="233">
        <v>1</v>
      </c>
      <c r="Z657" s="233">
        <v>40</v>
      </c>
      <c r="AA657" s="218">
        <f t="shared" si="44"/>
        <v>40</v>
      </c>
      <c r="AB657" s="226" t="s">
        <v>20</v>
      </c>
      <c r="AC657" s="226" t="s">
        <v>782</v>
      </c>
    </row>
    <row r="658" spans="1:29" ht="48" x14ac:dyDescent="0.25">
      <c r="A658" s="215">
        <v>655</v>
      </c>
      <c r="B658" s="226" t="s">
        <v>2743</v>
      </c>
      <c r="C658" s="216" t="s">
        <v>2744</v>
      </c>
      <c r="D658" s="215"/>
      <c r="E658" s="215"/>
      <c r="F658" s="215"/>
      <c r="G658" s="215"/>
      <c r="H658" s="215"/>
      <c r="I658" s="215"/>
      <c r="J658" s="215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 t="s">
        <v>60</v>
      </c>
      <c r="Y658" s="233">
        <v>1</v>
      </c>
      <c r="Z658" s="233">
        <v>40</v>
      </c>
      <c r="AA658" s="218">
        <f t="shared" si="44"/>
        <v>40</v>
      </c>
      <c r="AB658" s="226" t="s">
        <v>20</v>
      </c>
      <c r="AC658" s="226" t="s">
        <v>782</v>
      </c>
    </row>
    <row r="659" spans="1:29" ht="48" x14ac:dyDescent="0.25">
      <c r="A659" s="215">
        <v>656</v>
      </c>
      <c r="B659" s="226" t="s">
        <v>2745</v>
      </c>
      <c r="C659" s="216" t="s">
        <v>2746</v>
      </c>
      <c r="D659" s="215"/>
      <c r="E659" s="215"/>
      <c r="F659" s="215"/>
      <c r="G659" s="215"/>
      <c r="H659" s="215"/>
      <c r="I659" s="215"/>
      <c r="J659" s="215"/>
      <c r="K659" s="226"/>
      <c r="L659" s="226"/>
      <c r="M659" s="226"/>
      <c r="N659" s="226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 t="s">
        <v>60</v>
      </c>
      <c r="Y659" s="233">
        <v>1</v>
      </c>
      <c r="Z659" s="233">
        <v>40</v>
      </c>
      <c r="AA659" s="218">
        <f t="shared" si="44"/>
        <v>40</v>
      </c>
      <c r="AB659" s="226" t="s">
        <v>20</v>
      </c>
      <c r="AC659" s="226" t="s">
        <v>782</v>
      </c>
    </row>
    <row r="660" spans="1:29" ht="48" x14ac:dyDescent="0.25">
      <c r="A660" s="215">
        <v>657</v>
      </c>
      <c r="B660" s="226" t="s">
        <v>2747</v>
      </c>
      <c r="C660" s="216" t="s">
        <v>2748</v>
      </c>
      <c r="D660" s="215"/>
      <c r="E660" s="215"/>
      <c r="F660" s="215"/>
      <c r="G660" s="215"/>
      <c r="H660" s="215"/>
      <c r="I660" s="215"/>
      <c r="J660" s="215"/>
      <c r="K660" s="226"/>
      <c r="L660" s="226"/>
      <c r="M660" s="226"/>
      <c r="N660" s="226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 t="s">
        <v>60</v>
      </c>
      <c r="Y660" s="233">
        <v>1</v>
      </c>
      <c r="Z660" s="233">
        <v>40</v>
      </c>
      <c r="AA660" s="218">
        <f t="shared" si="44"/>
        <v>40</v>
      </c>
      <c r="AB660" s="226" t="s">
        <v>20</v>
      </c>
      <c r="AC660" s="226" t="s">
        <v>782</v>
      </c>
    </row>
    <row r="661" spans="1:29" ht="36" x14ac:dyDescent="0.25">
      <c r="A661" s="215">
        <v>658</v>
      </c>
      <c r="B661" s="226" t="s">
        <v>2749</v>
      </c>
      <c r="C661" s="216" t="s">
        <v>2750</v>
      </c>
      <c r="D661" s="215"/>
      <c r="E661" s="215"/>
      <c r="F661" s="215"/>
      <c r="G661" s="215"/>
      <c r="H661" s="215"/>
      <c r="I661" s="215"/>
      <c r="J661" s="215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 t="s">
        <v>60</v>
      </c>
      <c r="Y661" s="233">
        <v>1</v>
      </c>
      <c r="Z661" s="233">
        <v>40</v>
      </c>
      <c r="AA661" s="218">
        <f t="shared" si="44"/>
        <v>40</v>
      </c>
      <c r="AB661" s="226" t="s">
        <v>20</v>
      </c>
      <c r="AC661" s="226" t="s">
        <v>782</v>
      </c>
    </row>
    <row r="662" spans="1:29" ht="36" x14ac:dyDescent="0.25">
      <c r="A662" s="215">
        <v>659</v>
      </c>
      <c r="B662" s="226" t="s">
        <v>2751</v>
      </c>
      <c r="C662" s="216" t="s">
        <v>2752</v>
      </c>
      <c r="D662" s="215"/>
      <c r="E662" s="215"/>
      <c r="F662" s="215"/>
      <c r="G662" s="215"/>
      <c r="H662" s="215"/>
      <c r="I662" s="215"/>
      <c r="J662" s="215"/>
      <c r="K662" s="226"/>
      <c r="L662" s="226"/>
      <c r="M662" s="226"/>
      <c r="N662" s="226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 t="s">
        <v>60</v>
      </c>
      <c r="Y662" s="233">
        <v>1</v>
      </c>
      <c r="Z662" s="233">
        <v>40</v>
      </c>
      <c r="AA662" s="218">
        <f t="shared" si="44"/>
        <v>40</v>
      </c>
      <c r="AB662" s="226" t="s">
        <v>20</v>
      </c>
      <c r="AC662" s="226" t="s">
        <v>782</v>
      </c>
    </row>
    <row r="663" spans="1:29" ht="36" x14ac:dyDescent="0.25">
      <c r="A663" s="215">
        <v>660</v>
      </c>
      <c r="B663" s="226" t="s">
        <v>2753</v>
      </c>
      <c r="C663" s="216" t="s">
        <v>2754</v>
      </c>
      <c r="D663" s="215"/>
      <c r="E663" s="215"/>
      <c r="F663" s="215"/>
      <c r="G663" s="215"/>
      <c r="H663" s="215"/>
      <c r="I663" s="215"/>
      <c r="J663" s="215"/>
      <c r="K663" s="226"/>
      <c r="L663" s="226"/>
      <c r="M663" s="226"/>
      <c r="N663" s="226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 t="s">
        <v>60</v>
      </c>
      <c r="Y663" s="233">
        <v>1</v>
      </c>
      <c r="Z663" s="233">
        <v>40</v>
      </c>
      <c r="AA663" s="218">
        <f t="shared" si="44"/>
        <v>40</v>
      </c>
      <c r="AB663" s="226" t="s">
        <v>20</v>
      </c>
      <c r="AC663" s="226" t="s">
        <v>782</v>
      </c>
    </row>
    <row r="664" spans="1:29" ht="36" x14ac:dyDescent="0.25">
      <c r="A664" s="215">
        <v>661</v>
      </c>
      <c r="B664" s="226" t="s">
        <v>2755</v>
      </c>
      <c r="C664" s="216" t="s">
        <v>2756</v>
      </c>
      <c r="D664" s="215"/>
      <c r="E664" s="215"/>
      <c r="F664" s="215"/>
      <c r="G664" s="215"/>
      <c r="H664" s="215"/>
      <c r="I664" s="215"/>
      <c r="J664" s="215"/>
      <c r="K664" s="226"/>
      <c r="L664" s="226"/>
      <c r="M664" s="226"/>
      <c r="N664" s="226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 t="s">
        <v>60</v>
      </c>
      <c r="Y664" s="233">
        <v>1</v>
      </c>
      <c r="Z664" s="233">
        <v>30</v>
      </c>
      <c r="AA664" s="218">
        <f t="shared" si="44"/>
        <v>30</v>
      </c>
      <c r="AB664" s="226" t="s">
        <v>20</v>
      </c>
      <c r="AC664" s="226" t="s">
        <v>782</v>
      </c>
    </row>
    <row r="665" spans="1:29" ht="24" x14ac:dyDescent="0.25">
      <c r="A665" s="215">
        <v>662</v>
      </c>
      <c r="B665" s="226" t="s">
        <v>2757</v>
      </c>
      <c r="C665" s="216" t="s">
        <v>2758</v>
      </c>
      <c r="D665" s="215"/>
      <c r="E665" s="215"/>
      <c r="F665" s="215"/>
      <c r="G665" s="215"/>
      <c r="H665" s="215"/>
      <c r="I665" s="215"/>
      <c r="J665" s="215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 t="s">
        <v>60</v>
      </c>
      <c r="Y665" s="233">
        <v>1</v>
      </c>
      <c r="Z665" s="233">
        <v>30</v>
      </c>
      <c r="AA665" s="218">
        <f t="shared" si="44"/>
        <v>30</v>
      </c>
      <c r="AB665" s="226" t="s">
        <v>20</v>
      </c>
      <c r="AC665" s="226" t="s">
        <v>782</v>
      </c>
    </row>
    <row r="666" spans="1:29" ht="36" x14ac:dyDescent="0.25">
      <c r="A666" s="215">
        <v>663</v>
      </c>
      <c r="B666" s="226" t="s">
        <v>2759</v>
      </c>
      <c r="C666" s="216" t="s">
        <v>2760</v>
      </c>
      <c r="D666" s="215"/>
      <c r="E666" s="215"/>
      <c r="F666" s="215"/>
      <c r="G666" s="215"/>
      <c r="H666" s="215"/>
      <c r="I666" s="215"/>
      <c r="J666" s="215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 t="s">
        <v>60</v>
      </c>
      <c r="Y666" s="233">
        <v>1</v>
      </c>
      <c r="Z666" s="233">
        <v>30</v>
      </c>
      <c r="AA666" s="218">
        <f t="shared" si="44"/>
        <v>30</v>
      </c>
      <c r="AB666" s="226" t="s">
        <v>20</v>
      </c>
      <c r="AC666" s="226" t="s">
        <v>782</v>
      </c>
    </row>
    <row r="667" spans="1:29" ht="36" x14ac:dyDescent="0.25">
      <c r="A667" s="215">
        <v>664</v>
      </c>
      <c r="B667" s="226" t="s">
        <v>2761</v>
      </c>
      <c r="C667" s="216" t="s">
        <v>2762</v>
      </c>
      <c r="D667" s="215"/>
      <c r="E667" s="215"/>
      <c r="F667" s="215"/>
      <c r="G667" s="215"/>
      <c r="H667" s="215"/>
      <c r="I667" s="215"/>
      <c r="J667" s="215"/>
      <c r="K667" s="226"/>
      <c r="L667" s="226"/>
      <c r="M667" s="226"/>
      <c r="N667" s="226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 t="s">
        <v>60</v>
      </c>
      <c r="Y667" s="233">
        <v>1</v>
      </c>
      <c r="Z667" s="233">
        <v>30</v>
      </c>
      <c r="AA667" s="218">
        <f t="shared" si="44"/>
        <v>30</v>
      </c>
      <c r="AB667" s="226" t="s">
        <v>20</v>
      </c>
      <c r="AC667" s="226" t="s">
        <v>782</v>
      </c>
    </row>
    <row r="668" spans="1:29" ht="36" x14ac:dyDescent="0.25">
      <c r="A668" s="215">
        <v>665</v>
      </c>
      <c r="B668" s="226" t="s">
        <v>2763</v>
      </c>
      <c r="C668" s="216" t="s">
        <v>2764</v>
      </c>
      <c r="D668" s="215"/>
      <c r="E668" s="215"/>
      <c r="F668" s="215"/>
      <c r="G668" s="215"/>
      <c r="H668" s="215"/>
      <c r="I668" s="215"/>
      <c r="J668" s="215"/>
      <c r="K668" s="226"/>
      <c r="L668" s="226"/>
      <c r="M668" s="226"/>
      <c r="N668" s="226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 t="s">
        <v>60</v>
      </c>
      <c r="Y668" s="233">
        <v>1</v>
      </c>
      <c r="Z668" s="233">
        <v>30</v>
      </c>
      <c r="AA668" s="218">
        <f t="shared" si="44"/>
        <v>30</v>
      </c>
      <c r="AB668" s="226" t="s">
        <v>20</v>
      </c>
      <c r="AC668" s="226" t="s">
        <v>782</v>
      </c>
    </row>
    <row r="669" spans="1:29" ht="48" x14ac:dyDescent="0.25">
      <c r="A669" s="215">
        <v>666</v>
      </c>
      <c r="B669" s="226" t="s">
        <v>2765</v>
      </c>
      <c r="C669" s="216" t="s">
        <v>2766</v>
      </c>
      <c r="D669" s="215"/>
      <c r="E669" s="215"/>
      <c r="F669" s="215"/>
      <c r="G669" s="215"/>
      <c r="H669" s="215"/>
      <c r="I669" s="215"/>
      <c r="J669" s="215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 t="s">
        <v>60</v>
      </c>
      <c r="Y669" s="233">
        <v>1</v>
      </c>
      <c r="Z669" s="233">
        <v>30</v>
      </c>
      <c r="AA669" s="218">
        <f t="shared" si="44"/>
        <v>30</v>
      </c>
      <c r="AB669" s="226" t="s">
        <v>20</v>
      </c>
      <c r="AC669" s="226" t="s">
        <v>782</v>
      </c>
    </row>
    <row r="670" spans="1:29" ht="24" x14ac:dyDescent="0.25">
      <c r="A670" s="215">
        <v>667</v>
      </c>
      <c r="B670" s="226" t="s">
        <v>2767</v>
      </c>
      <c r="C670" s="216" t="s">
        <v>2768</v>
      </c>
      <c r="D670" s="215"/>
      <c r="E670" s="215"/>
      <c r="F670" s="215"/>
      <c r="G670" s="215"/>
      <c r="H670" s="215"/>
      <c r="I670" s="215"/>
      <c r="J670" s="215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 t="s">
        <v>60</v>
      </c>
      <c r="Y670" s="233">
        <v>1</v>
      </c>
      <c r="Z670" s="233">
        <v>30</v>
      </c>
      <c r="AA670" s="218">
        <f t="shared" si="44"/>
        <v>30</v>
      </c>
      <c r="AB670" s="226" t="s">
        <v>20</v>
      </c>
      <c r="AC670" s="226" t="s">
        <v>782</v>
      </c>
    </row>
    <row r="671" spans="1:29" ht="36" x14ac:dyDescent="0.25">
      <c r="A671" s="215">
        <v>668</v>
      </c>
      <c r="B671" s="226" t="s">
        <v>2769</v>
      </c>
      <c r="C671" s="216" t="s">
        <v>2770</v>
      </c>
      <c r="D671" s="215"/>
      <c r="E671" s="215"/>
      <c r="F671" s="215"/>
      <c r="G671" s="215"/>
      <c r="H671" s="215"/>
      <c r="I671" s="215"/>
      <c r="J671" s="215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 t="s">
        <v>60</v>
      </c>
      <c r="Y671" s="233">
        <v>1</v>
      </c>
      <c r="Z671" s="233">
        <v>50</v>
      </c>
      <c r="AA671" s="218">
        <f t="shared" si="44"/>
        <v>50</v>
      </c>
      <c r="AB671" s="226" t="s">
        <v>20</v>
      </c>
      <c r="AC671" s="226" t="s">
        <v>782</v>
      </c>
    </row>
    <row r="672" spans="1:29" ht="60" x14ac:dyDescent="0.25">
      <c r="A672" s="215">
        <v>669</v>
      </c>
      <c r="B672" s="226" t="s">
        <v>2771</v>
      </c>
      <c r="C672" s="216" t="s">
        <v>2772</v>
      </c>
      <c r="D672" s="215"/>
      <c r="E672" s="215"/>
      <c r="F672" s="215"/>
      <c r="G672" s="215"/>
      <c r="H672" s="215"/>
      <c r="I672" s="215"/>
      <c r="J672" s="215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 t="s">
        <v>60</v>
      </c>
      <c r="Y672" s="233">
        <v>1</v>
      </c>
      <c r="Z672" s="233">
        <v>30</v>
      </c>
      <c r="AA672" s="218">
        <f t="shared" si="44"/>
        <v>30</v>
      </c>
      <c r="AB672" s="226" t="s">
        <v>20</v>
      </c>
      <c r="AC672" s="226" t="s">
        <v>782</v>
      </c>
    </row>
    <row r="673" spans="1:29" ht="48" x14ac:dyDescent="0.25">
      <c r="A673" s="215">
        <v>670</v>
      </c>
      <c r="B673" s="226" t="s">
        <v>2773</v>
      </c>
      <c r="C673" s="216" t="s">
        <v>2774</v>
      </c>
      <c r="D673" s="215"/>
      <c r="E673" s="215"/>
      <c r="F673" s="215"/>
      <c r="G673" s="215"/>
      <c r="H673" s="215"/>
      <c r="I673" s="215"/>
      <c r="J673" s="215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 t="s">
        <v>60</v>
      </c>
      <c r="Y673" s="233">
        <v>1</v>
      </c>
      <c r="Z673" s="233">
        <v>30</v>
      </c>
      <c r="AA673" s="218">
        <f t="shared" si="44"/>
        <v>30</v>
      </c>
      <c r="AB673" s="226" t="s">
        <v>20</v>
      </c>
      <c r="AC673" s="226" t="s">
        <v>782</v>
      </c>
    </row>
    <row r="674" spans="1:29" ht="24" x14ac:dyDescent="0.25">
      <c r="A674" s="215">
        <v>671</v>
      </c>
      <c r="B674" s="226" t="s">
        <v>2775</v>
      </c>
      <c r="C674" s="216" t="s">
        <v>2776</v>
      </c>
      <c r="D674" s="215"/>
      <c r="E674" s="215"/>
      <c r="F674" s="215"/>
      <c r="G674" s="215"/>
      <c r="H674" s="215"/>
      <c r="I674" s="215"/>
      <c r="J674" s="215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 t="s">
        <v>60</v>
      </c>
      <c r="Y674" s="233">
        <v>1</v>
      </c>
      <c r="Z674" s="233">
        <v>30</v>
      </c>
      <c r="AA674" s="218">
        <f t="shared" si="44"/>
        <v>30</v>
      </c>
      <c r="AB674" s="226" t="s">
        <v>20</v>
      </c>
      <c r="AC674" s="226" t="s">
        <v>782</v>
      </c>
    </row>
    <row r="675" spans="1:29" ht="24" x14ac:dyDescent="0.25">
      <c r="A675" s="215">
        <v>672</v>
      </c>
      <c r="B675" s="226" t="s">
        <v>2777</v>
      </c>
      <c r="C675" s="216" t="s">
        <v>2778</v>
      </c>
      <c r="D675" s="215"/>
      <c r="E675" s="215"/>
      <c r="F675" s="215"/>
      <c r="G675" s="215"/>
      <c r="H675" s="215"/>
      <c r="I675" s="215"/>
      <c r="J675" s="215"/>
      <c r="K675" s="226"/>
      <c r="L675" s="226"/>
      <c r="M675" s="226"/>
      <c r="N675" s="226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 t="s">
        <v>60</v>
      </c>
      <c r="Y675" s="233">
        <v>1</v>
      </c>
      <c r="Z675" s="233">
        <v>30</v>
      </c>
      <c r="AA675" s="218">
        <f t="shared" si="44"/>
        <v>30</v>
      </c>
      <c r="AB675" s="226" t="s">
        <v>20</v>
      </c>
      <c r="AC675" s="226" t="s">
        <v>782</v>
      </c>
    </row>
    <row r="676" spans="1:29" ht="48" x14ac:dyDescent="0.25">
      <c r="A676" s="215">
        <v>673</v>
      </c>
      <c r="B676" s="226" t="s">
        <v>2779</v>
      </c>
      <c r="C676" s="216" t="s">
        <v>2780</v>
      </c>
      <c r="D676" s="215"/>
      <c r="E676" s="215"/>
      <c r="F676" s="215"/>
      <c r="G676" s="215"/>
      <c r="H676" s="215"/>
      <c r="I676" s="215"/>
      <c r="J676" s="215"/>
      <c r="K676" s="226"/>
      <c r="L676" s="226"/>
      <c r="M676" s="226"/>
      <c r="N676" s="226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 t="s">
        <v>226</v>
      </c>
      <c r="Y676" s="233">
        <v>1</v>
      </c>
      <c r="Z676" s="233">
        <v>60</v>
      </c>
      <c r="AA676" s="218">
        <f t="shared" si="44"/>
        <v>60</v>
      </c>
      <c r="AB676" s="226" t="s">
        <v>20</v>
      </c>
      <c r="AC676" s="215" t="s">
        <v>782</v>
      </c>
    </row>
    <row r="677" spans="1:29" ht="36" x14ac:dyDescent="0.25">
      <c r="A677" s="215">
        <v>674</v>
      </c>
      <c r="B677" s="226" t="s">
        <v>2781</v>
      </c>
      <c r="C677" s="216" t="s">
        <v>2782</v>
      </c>
      <c r="D677" s="215"/>
      <c r="E677" s="215"/>
      <c r="F677" s="215"/>
      <c r="G677" s="215"/>
      <c r="H677" s="215"/>
      <c r="I677" s="215"/>
      <c r="J677" s="215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 t="s">
        <v>60</v>
      </c>
      <c r="Y677" s="233">
        <v>1</v>
      </c>
      <c r="Z677" s="233">
        <v>45</v>
      </c>
      <c r="AA677" s="218">
        <f t="shared" si="44"/>
        <v>45</v>
      </c>
      <c r="AB677" s="226" t="s">
        <v>20</v>
      </c>
      <c r="AC677" s="226" t="s">
        <v>782</v>
      </c>
    </row>
    <row r="678" spans="1:29" ht="48" x14ac:dyDescent="0.25">
      <c r="A678" s="215">
        <v>675</v>
      </c>
      <c r="B678" s="226" t="s">
        <v>2783</v>
      </c>
      <c r="C678" s="216" t="s">
        <v>2784</v>
      </c>
      <c r="D678" s="215"/>
      <c r="E678" s="215"/>
      <c r="F678" s="215"/>
      <c r="G678" s="215"/>
      <c r="H678" s="215"/>
      <c r="I678" s="215"/>
      <c r="J678" s="215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 t="s">
        <v>60</v>
      </c>
      <c r="Y678" s="233">
        <v>1</v>
      </c>
      <c r="Z678" s="233">
        <v>34</v>
      </c>
      <c r="AA678" s="218">
        <f t="shared" si="44"/>
        <v>34</v>
      </c>
      <c r="AB678" s="226" t="s">
        <v>20</v>
      </c>
      <c r="AC678" s="226" t="s">
        <v>782</v>
      </c>
    </row>
    <row r="679" spans="1:29" ht="36" x14ac:dyDescent="0.25">
      <c r="A679" s="215">
        <v>676</v>
      </c>
      <c r="B679" s="226" t="s">
        <v>2785</v>
      </c>
      <c r="C679" s="216" t="s">
        <v>2786</v>
      </c>
      <c r="D679" s="215"/>
      <c r="E679" s="215"/>
      <c r="F679" s="215"/>
      <c r="G679" s="215"/>
      <c r="H679" s="215"/>
      <c r="I679" s="215"/>
      <c r="J679" s="215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 t="s">
        <v>60</v>
      </c>
      <c r="Y679" s="233">
        <v>1</v>
      </c>
      <c r="Z679" s="233">
        <v>30</v>
      </c>
      <c r="AA679" s="218">
        <f t="shared" si="44"/>
        <v>30</v>
      </c>
      <c r="AB679" s="226" t="s">
        <v>20</v>
      </c>
      <c r="AC679" s="226" t="s">
        <v>782</v>
      </c>
    </row>
    <row r="680" spans="1:29" ht="36" x14ac:dyDescent="0.25">
      <c r="A680" s="215">
        <v>677</v>
      </c>
      <c r="B680" s="226" t="s">
        <v>2787</v>
      </c>
      <c r="C680" s="216" t="s">
        <v>2788</v>
      </c>
      <c r="D680" s="215"/>
      <c r="E680" s="215"/>
      <c r="F680" s="215"/>
      <c r="G680" s="215"/>
      <c r="H680" s="215"/>
      <c r="I680" s="215"/>
      <c r="J680" s="215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 t="s">
        <v>60</v>
      </c>
      <c r="Y680" s="233">
        <v>1</v>
      </c>
      <c r="Z680" s="233">
        <v>40</v>
      </c>
      <c r="AA680" s="218">
        <f t="shared" si="44"/>
        <v>40</v>
      </c>
      <c r="AB680" s="226" t="s">
        <v>20</v>
      </c>
      <c r="AC680" s="226" t="s">
        <v>782</v>
      </c>
    </row>
    <row r="681" spans="1:29" ht="36" x14ac:dyDescent="0.25">
      <c r="A681" s="215">
        <v>678</v>
      </c>
      <c r="B681" s="226" t="s">
        <v>2789</v>
      </c>
      <c r="C681" s="216" t="s">
        <v>2790</v>
      </c>
      <c r="D681" s="215"/>
      <c r="E681" s="215"/>
      <c r="F681" s="215"/>
      <c r="G681" s="215"/>
      <c r="H681" s="215"/>
      <c r="I681" s="215"/>
      <c r="J681" s="215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 t="s">
        <v>60</v>
      </c>
      <c r="Y681" s="233">
        <v>1</v>
      </c>
      <c r="Z681" s="233">
        <v>34</v>
      </c>
      <c r="AA681" s="218">
        <f t="shared" si="44"/>
        <v>34</v>
      </c>
      <c r="AB681" s="226" t="s">
        <v>20</v>
      </c>
      <c r="AC681" s="226" t="s">
        <v>782</v>
      </c>
    </row>
    <row r="682" spans="1:29" ht="36" x14ac:dyDescent="0.25">
      <c r="A682" s="215">
        <v>679</v>
      </c>
      <c r="B682" s="226" t="s">
        <v>2791</v>
      </c>
      <c r="C682" s="216" t="s">
        <v>2792</v>
      </c>
      <c r="D682" s="215"/>
      <c r="E682" s="215"/>
      <c r="F682" s="215"/>
      <c r="G682" s="215"/>
      <c r="H682" s="215"/>
      <c r="I682" s="215"/>
      <c r="J682" s="215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 t="s">
        <v>60</v>
      </c>
      <c r="Y682" s="233">
        <v>1</v>
      </c>
      <c r="Z682" s="233">
        <v>30</v>
      </c>
      <c r="AA682" s="218">
        <f t="shared" si="44"/>
        <v>30</v>
      </c>
      <c r="AB682" s="226" t="s">
        <v>20</v>
      </c>
      <c r="AC682" s="226" t="s">
        <v>782</v>
      </c>
    </row>
    <row r="683" spans="1:29" ht="36" x14ac:dyDescent="0.25">
      <c r="A683" s="215">
        <v>680</v>
      </c>
      <c r="B683" s="226" t="s">
        <v>2793</v>
      </c>
      <c r="C683" s="216" t="s">
        <v>2794</v>
      </c>
      <c r="D683" s="215"/>
      <c r="E683" s="215"/>
      <c r="F683" s="215"/>
      <c r="G683" s="215"/>
      <c r="H683" s="215"/>
      <c r="I683" s="215"/>
      <c r="J683" s="215"/>
      <c r="K683" s="226"/>
      <c r="L683" s="226"/>
      <c r="M683" s="226"/>
      <c r="N683" s="226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 t="s">
        <v>60</v>
      </c>
      <c r="Y683" s="233">
        <v>1</v>
      </c>
      <c r="Z683" s="233">
        <v>40</v>
      </c>
      <c r="AA683" s="218">
        <f t="shared" si="44"/>
        <v>40</v>
      </c>
      <c r="AB683" s="226" t="s">
        <v>20</v>
      </c>
      <c r="AC683" s="226" t="s">
        <v>782</v>
      </c>
    </row>
    <row r="684" spans="1:29" ht="36" x14ac:dyDescent="0.25">
      <c r="A684" s="215">
        <v>681</v>
      </c>
      <c r="B684" s="226" t="s">
        <v>2795</v>
      </c>
      <c r="C684" s="216" t="s">
        <v>2796</v>
      </c>
      <c r="D684" s="215"/>
      <c r="E684" s="215"/>
      <c r="F684" s="215"/>
      <c r="G684" s="215"/>
      <c r="H684" s="215"/>
      <c r="I684" s="215"/>
      <c r="J684" s="215"/>
      <c r="K684" s="226"/>
      <c r="L684" s="226"/>
      <c r="M684" s="226"/>
      <c r="N684" s="226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 t="s">
        <v>60</v>
      </c>
      <c r="Y684" s="233">
        <v>1</v>
      </c>
      <c r="Z684" s="233">
        <v>35</v>
      </c>
      <c r="AA684" s="218">
        <f t="shared" si="44"/>
        <v>35</v>
      </c>
      <c r="AB684" s="226" t="s">
        <v>20</v>
      </c>
      <c r="AC684" s="226" t="s">
        <v>782</v>
      </c>
    </row>
    <row r="685" spans="1:29" ht="36" x14ac:dyDescent="0.25">
      <c r="A685" s="215">
        <v>682</v>
      </c>
      <c r="B685" s="226" t="s">
        <v>2797</v>
      </c>
      <c r="C685" s="216" t="s">
        <v>2798</v>
      </c>
      <c r="D685" s="215"/>
      <c r="E685" s="215"/>
      <c r="F685" s="215"/>
      <c r="G685" s="215"/>
      <c r="H685" s="215"/>
      <c r="I685" s="215"/>
      <c r="J685" s="215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 t="s">
        <v>60</v>
      </c>
      <c r="Y685" s="233">
        <v>1</v>
      </c>
      <c r="Z685" s="233">
        <v>50</v>
      </c>
      <c r="AA685" s="218">
        <f t="shared" si="44"/>
        <v>50</v>
      </c>
      <c r="AB685" s="226" t="s">
        <v>20</v>
      </c>
      <c r="AC685" s="226" t="s">
        <v>782</v>
      </c>
    </row>
    <row r="686" spans="1:29" ht="36" x14ac:dyDescent="0.25">
      <c r="A686" s="215">
        <v>683</v>
      </c>
      <c r="B686" s="226" t="s">
        <v>2799</v>
      </c>
      <c r="C686" s="216" t="s">
        <v>2800</v>
      </c>
      <c r="D686" s="215"/>
      <c r="E686" s="215"/>
      <c r="F686" s="215"/>
      <c r="G686" s="215"/>
      <c r="H686" s="215"/>
      <c r="I686" s="215"/>
      <c r="J686" s="215"/>
      <c r="K686" s="226"/>
      <c r="L686" s="226"/>
      <c r="M686" s="226"/>
      <c r="N686" s="226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 t="s">
        <v>60</v>
      </c>
      <c r="Y686" s="233">
        <v>1</v>
      </c>
      <c r="Z686" s="233">
        <v>40</v>
      </c>
      <c r="AA686" s="218">
        <f t="shared" si="44"/>
        <v>40</v>
      </c>
      <c r="AB686" s="226" t="s">
        <v>20</v>
      </c>
      <c r="AC686" s="226" t="s">
        <v>782</v>
      </c>
    </row>
    <row r="687" spans="1:29" ht="36" x14ac:dyDescent="0.25">
      <c r="A687" s="215">
        <v>684</v>
      </c>
      <c r="B687" s="226" t="s">
        <v>2801</v>
      </c>
      <c r="C687" s="216" t="s">
        <v>2802</v>
      </c>
      <c r="D687" s="215"/>
      <c r="E687" s="215"/>
      <c r="F687" s="215"/>
      <c r="G687" s="215"/>
      <c r="H687" s="215"/>
      <c r="I687" s="215"/>
      <c r="J687" s="215"/>
      <c r="K687" s="226"/>
      <c r="L687" s="226"/>
      <c r="M687" s="226"/>
      <c r="N687" s="226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 t="s">
        <v>60</v>
      </c>
      <c r="Y687" s="233">
        <v>1</v>
      </c>
      <c r="Z687" s="233">
        <v>30</v>
      </c>
      <c r="AA687" s="218">
        <f t="shared" si="44"/>
        <v>30</v>
      </c>
      <c r="AB687" s="226" t="s">
        <v>20</v>
      </c>
      <c r="AC687" s="226" t="s">
        <v>782</v>
      </c>
    </row>
    <row r="688" spans="1:29" ht="36" x14ac:dyDescent="0.25">
      <c r="A688" s="215">
        <v>685</v>
      </c>
      <c r="B688" s="226" t="s">
        <v>2803</v>
      </c>
      <c r="C688" s="216" t="s">
        <v>2804</v>
      </c>
      <c r="D688" s="215"/>
      <c r="E688" s="215"/>
      <c r="F688" s="215"/>
      <c r="G688" s="215"/>
      <c r="H688" s="215"/>
      <c r="I688" s="215"/>
      <c r="J688" s="215"/>
      <c r="K688" s="226"/>
      <c r="L688" s="226"/>
      <c r="M688" s="226"/>
      <c r="N688" s="226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 t="s">
        <v>60</v>
      </c>
      <c r="Y688" s="233">
        <v>1</v>
      </c>
      <c r="Z688" s="233">
        <v>50</v>
      </c>
      <c r="AA688" s="218">
        <f t="shared" si="44"/>
        <v>50</v>
      </c>
      <c r="AB688" s="226" t="s">
        <v>20</v>
      </c>
      <c r="AC688" s="226" t="s">
        <v>782</v>
      </c>
    </row>
    <row r="689" spans="1:29" ht="48" x14ac:dyDescent="0.25">
      <c r="A689" s="215">
        <v>686</v>
      </c>
      <c r="B689" s="226" t="s">
        <v>2805</v>
      </c>
      <c r="C689" s="216" t="s">
        <v>2806</v>
      </c>
      <c r="D689" s="215"/>
      <c r="E689" s="215"/>
      <c r="F689" s="215"/>
      <c r="G689" s="215"/>
      <c r="H689" s="215"/>
      <c r="I689" s="215"/>
      <c r="J689" s="215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 t="s">
        <v>60</v>
      </c>
      <c r="Y689" s="233">
        <v>1</v>
      </c>
      <c r="Z689" s="233">
        <v>30</v>
      </c>
      <c r="AA689" s="218">
        <f t="shared" si="44"/>
        <v>30</v>
      </c>
      <c r="AB689" s="226" t="s">
        <v>20</v>
      </c>
      <c r="AC689" s="226" t="s">
        <v>782</v>
      </c>
    </row>
    <row r="690" spans="1:29" ht="48" x14ac:dyDescent="0.25">
      <c r="A690" s="215">
        <v>687</v>
      </c>
      <c r="B690" s="226" t="s">
        <v>2807</v>
      </c>
      <c r="C690" s="216" t="s">
        <v>2808</v>
      </c>
      <c r="D690" s="215"/>
      <c r="E690" s="215"/>
      <c r="F690" s="215"/>
      <c r="G690" s="215"/>
      <c r="H690" s="215"/>
      <c r="I690" s="215"/>
      <c r="J690" s="215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 t="s">
        <v>60</v>
      </c>
      <c r="Y690" s="233">
        <v>1</v>
      </c>
      <c r="Z690" s="233">
        <v>30</v>
      </c>
      <c r="AA690" s="218">
        <f t="shared" si="44"/>
        <v>30</v>
      </c>
      <c r="AB690" s="226" t="s">
        <v>20</v>
      </c>
      <c r="AC690" s="226" t="s">
        <v>782</v>
      </c>
    </row>
    <row r="691" spans="1:29" ht="48" x14ac:dyDescent="0.25">
      <c r="A691" s="215">
        <v>688</v>
      </c>
      <c r="B691" s="226" t="s">
        <v>2809</v>
      </c>
      <c r="C691" s="216" t="s">
        <v>2810</v>
      </c>
      <c r="D691" s="215"/>
      <c r="E691" s="215"/>
      <c r="F691" s="215"/>
      <c r="G691" s="215"/>
      <c r="H691" s="215"/>
      <c r="I691" s="215"/>
      <c r="J691" s="215"/>
      <c r="K691" s="226"/>
      <c r="L691" s="226"/>
      <c r="M691" s="226"/>
      <c r="N691" s="226"/>
      <c r="O691" s="226"/>
      <c r="P691" s="226"/>
      <c r="Q691" s="226"/>
      <c r="R691" s="226"/>
      <c r="S691" s="226"/>
      <c r="T691" s="226"/>
      <c r="U691" s="226"/>
      <c r="V691" s="226"/>
      <c r="W691" s="226"/>
      <c r="X691" s="226" t="s">
        <v>60</v>
      </c>
      <c r="Y691" s="233">
        <v>1</v>
      </c>
      <c r="Z691" s="233">
        <v>37.5</v>
      </c>
      <c r="AA691" s="218">
        <f t="shared" si="44"/>
        <v>37.5</v>
      </c>
      <c r="AB691" s="226" t="s">
        <v>20</v>
      </c>
      <c r="AC691" s="226" t="s">
        <v>782</v>
      </c>
    </row>
    <row r="692" spans="1:29" ht="48" x14ac:dyDescent="0.25">
      <c r="A692" s="215">
        <v>689</v>
      </c>
      <c r="B692" s="226" t="s">
        <v>2811</v>
      </c>
      <c r="C692" s="216" t="s">
        <v>2812</v>
      </c>
      <c r="D692" s="215"/>
      <c r="E692" s="215"/>
      <c r="F692" s="215"/>
      <c r="G692" s="215"/>
      <c r="H692" s="215"/>
      <c r="I692" s="215"/>
      <c r="J692" s="215"/>
      <c r="K692" s="226"/>
      <c r="L692" s="226"/>
      <c r="M692" s="226"/>
      <c r="N692" s="226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 t="s">
        <v>60</v>
      </c>
      <c r="Y692" s="233">
        <v>1</v>
      </c>
      <c r="Z692" s="233">
        <v>37.5</v>
      </c>
      <c r="AA692" s="218">
        <f t="shared" si="44"/>
        <v>37.5</v>
      </c>
      <c r="AB692" s="226" t="s">
        <v>20</v>
      </c>
      <c r="AC692" s="226" t="s">
        <v>782</v>
      </c>
    </row>
    <row r="693" spans="1:29" ht="36" x14ac:dyDescent="0.25">
      <c r="A693" s="215">
        <v>690</v>
      </c>
      <c r="B693" s="226" t="s">
        <v>2813</v>
      </c>
      <c r="C693" s="216" t="s">
        <v>2814</v>
      </c>
      <c r="D693" s="215"/>
      <c r="E693" s="215"/>
      <c r="F693" s="215"/>
      <c r="G693" s="215"/>
      <c r="H693" s="215"/>
      <c r="I693" s="215"/>
      <c r="J693" s="215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 t="s">
        <v>60</v>
      </c>
      <c r="Y693" s="233">
        <v>1</v>
      </c>
      <c r="Z693" s="233">
        <v>37.5</v>
      </c>
      <c r="AA693" s="218">
        <f t="shared" si="44"/>
        <v>37.5</v>
      </c>
      <c r="AB693" s="226" t="s">
        <v>20</v>
      </c>
      <c r="AC693" s="226" t="s">
        <v>782</v>
      </c>
    </row>
    <row r="694" spans="1:29" ht="36" x14ac:dyDescent="0.25">
      <c r="A694" s="215">
        <v>691</v>
      </c>
      <c r="B694" s="226" t="s">
        <v>2815</v>
      </c>
      <c r="C694" s="216" t="s">
        <v>2816</v>
      </c>
      <c r="D694" s="215"/>
      <c r="E694" s="215"/>
      <c r="F694" s="215"/>
      <c r="G694" s="215"/>
      <c r="H694" s="215"/>
      <c r="I694" s="215"/>
      <c r="J694" s="215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 t="s">
        <v>60</v>
      </c>
      <c r="Y694" s="233">
        <v>1</v>
      </c>
      <c r="Z694" s="233">
        <v>30</v>
      </c>
      <c r="AA694" s="218">
        <f t="shared" si="44"/>
        <v>30</v>
      </c>
      <c r="AB694" s="226" t="s">
        <v>20</v>
      </c>
      <c r="AC694" s="226" t="s">
        <v>782</v>
      </c>
    </row>
    <row r="695" spans="1:29" ht="48" x14ac:dyDescent="0.25">
      <c r="A695" s="215">
        <v>692</v>
      </c>
      <c r="B695" s="226" t="s">
        <v>2817</v>
      </c>
      <c r="C695" s="216" t="s">
        <v>2818</v>
      </c>
      <c r="D695" s="215"/>
      <c r="E695" s="215"/>
      <c r="F695" s="215"/>
      <c r="G695" s="215"/>
      <c r="H695" s="215"/>
      <c r="I695" s="215"/>
      <c r="J695" s="215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 t="s">
        <v>60</v>
      </c>
      <c r="Y695" s="233">
        <v>1</v>
      </c>
      <c r="Z695" s="233">
        <v>37.5</v>
      </c>
      <c r="AA695" s="218">
        <f t="shared" si="44"/>
        <v>37.5</v>
      </c>
      <c r="AB695" s="226" t="s">
        <v>20</v>
      </c>
      <c r="AC695" s="226" t="s">
        <v>782</v>
      </c>
    </row>
    <row r="696" spans="1:29" ht="36" x14ac:dyDescent="0.25">
      <c r="A696" s="215">
        <v>693</v>
      </c>
      <c r="B696" s="226" t="s">
        <v>2819</v>
      </c>
      <c r="C696" s="216" t="s">
        <v>2820</v>
      </c>
      <c r="D696" s="215"/>
      <c r="E696" s="215"/>
      <c r="F696" s="215"/>
      <c r="G696" s="215"/>
      <c r="H696" s="215"/>
      <c r="I696" s="215"/>
      <c r="J696" s="215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 t="s">
        <v>60</v>
      </c>
      <c r="Y696" s="233">
        <v>1</v>
      </c>
      <c r="Z696" s="233">
        <v>45</v>
      </c>
      <c r="AA696" s="218">
        <f t="shared" si="44"/>
        <v>45</v>
      </c>
      <c r="AB696" s="226" t="s">
        <v>20</v>
      </c>
      <c r="AC696" s="226" t="s">
        <v>782</v>
      </c>
    </row>
    <row r="697" spans="1:29" ht="36" x14ac:dyDescent="0.25">
      <c r="A697" s="215">
        <v>694</v>
      </c>
      <c r="B697" s="226" t="s">
        <v>2821</v>
      </c>
      <c r="C697" s="216" t="s">
        <v>2822</v>
      </c>
      <c r="D697" s="215"/>
      <c r="E697" s="215"/>
      <c r="F697" s="215"/>
      <c r="G697" s="215"/>
      <c r="H697" s="215"/>
      <c r="I697" s="215"/>
      <c r="J697" s="215"/>
      <c r="K697" s="226"/>
      <c r="L697" s="226"/>
      <c r="M697" s="226"/>
      <c r="N697" s="226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 t="s">
        <v>60</v>
      </c>
      <c r="Y697" s="233">
        <v>1</v>
      </c>
      <c r="Z697" s="233">
        <v>40</v>
      </c>
      <c r="AA697" s="218">
        <f t="shared" si="44"/>
        <v>40</v>
      </c>
      <c r="AB697" s="226" t="s">
        <v>20</v>
      </c>
      <c r="AC697" s="226" t="s">
        <v>782</v>
      </c>
    </row>
    <row r="698" spans="1:29" ht="36" x14ac:dyDescent="0.25">
      <c r="A698" s="215">
        <v>695</v>
      </c>
      <c r="B698" s="226" t="s">
        <v>2823</v>
      </c>
      <c r="C698" s="216" t="s">
        <v>2824</v>
      </c>
      <c r="D698" s="215"/>
      <c r="E698" s="215"/>
      <c r="F698" s="215"/>
      <c r="G698" s="215"/>
      <c r="H698" s="215"/>
      <c r="I698" s="215"/>
      <c r="J698" s="215"/>
      <c r="K698" s="226"/>
      <c r="L698" s="226"/>
      <c r="M698" s="226"/>
      <c r="N698" s="226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 t="s">
        <v>60</v>
      </c>
      <c r="Y698" s="233">
        <v>1</v>
      </c>
      <c r="Z698" s="233">
        <v>30</v>
      </c>
      <c r="AA698" s="218">
        <f t="shared" si="44"/>
        <v>30</v>
      </c>
      <c r="AB698" s="226" t="s">
        <v>20</v>
      </c>
      <c r="AC698" s="226" t="s">
        <v>782</v>
      </c>
    </row>
    <row r="699" spans="1:29" ht="60" x14ac:dyDescent="0.25">
      <c r="A699" s="215">
        <v>696</v>
      </c>
      <c r="B699" s="226" t="s">
        <v>2825</v>
      </c>
      <c r="C699" s="216" t="s">
        <v>2826</v>
      </c>
      <c r="D699" s="215"/>
      <c r="E699" s="215"/>
      <c r="F699" s="215"/>
      <c r="G699" s="215"/>
      <c r="H699" s="215"/>
      <c r="I699" s="215"/>
      <c r="J699" s="215"/>
      <c r="K699" s="226"/>
      <c r="L699" s="226"/>
      <c r="M699" s="226"/>
      <c r="N699" s="226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 t="s">
        <v>60</v>
      </c>
      <c r="Y699" s="233">
        <v>1</v>
      </c>
      <c r="Z699" s="233">
        <v>50</v>
      </c>
      <c r="AA699" s="218">
        <f t="shared" si="44"/>
        <v>50</v>
      </c>
      <c r="AB699" s="226" t="s">
        <v>20</v>
      </c>
      <c r="AC699" s="226" t="s">
        <v>782</v>
      </c>
    </row>
    <row r="700" spans="1:29" ht="36" x14ac:dyDescent="0.25">
      <c r="A700" s="215">
        <v>697</v>
      </c>
      <c r="B700" s="226" t="s">
        <v>2827</v>
      </c>
      <c r="C700" s="216" t="s">
        <v>2828</v>
      </c>
      <c r="D700" s="215"/>
      <c r="E700" s="215"/>
      <c r="F700" s="215"/>
      <c r="G700" s="215"/>
      <c r="H700" s="215"/>
      <c r="I700" s="215"/>
      <c r="J700" s="215"/>
      <c r="K700" s="226"/>
      <c r="L700" s="226"/>
      <c r="M700" s="226"/>
      <c r="N700" s="226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 t="s">
        <v>60</v>
      </c>
      <c r="Y700" s="233">
        <v>1</v>
      </c>
      <c r="Z700" s="233">
        <v>45</v>
      </c>
      <c r="AA700" s="218">
        <f t="shared" si="44"/>
        <v>45</v>
      </c>
      <c r="AB700" s="226" t="s">
        <v>20</v>
      </c>
      <c r="AC700" s="226" t="s">
        <v>782</v>
      </c>
    </row>
    <row r="701" spans="1:29" ht="36" x14ac:dyDescent="0.25">
      <c r="A701" s="215">
        <v>698</v>
      </c>
      <c r="B701" s="226" t="s">
        <v>2829</v>
      </c>
      <c r="C701" s="216" t="s">
        <v>2830</v>
      </c>
      <c r="D701" s="215"/>
      <c r="E701" s="215"/>
      <c r="F701" s="215"/>
      <c r="G701" s="215"/>
      <c r="H701" s="215"/>
      <c r="I701" s="215"/>
      <c r="J701" s="215"/>
      <c r="K701" s="226"/>
      <c r="L701" s="226"/>
      <c r="M701" s="226"/>
      <c r="N701" s="226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 t="s">
        <v>60</v>
      </c>
      <c r="Y701" s="233">
        <v>1</v>
      </c>
      <c r="Z701" s="233">
        <v>40</v>
      </c>
      <c r="AA701" s="218">
        <f t="shared" si="44"/>
        <v>40</v>
      </c>
      <c r="AB701" s="226" t="s">
        <v>20</v>
      </c>
      <c r="AC701" s="226" t="s">
        <v>782</v>
      </c>
    </row>
    <row r="702" spans="1:29" ht="36" x14ac:dyDescent="0.25">
      <c r="A702" s="215">
        <v>699</v>
      </c>
      <c r="B702" s="226" t="s">
        <v>2831</v>
      </c>
      <c r="C702" s="216" t="s">
        <v>2832</v>
      </c>
      <c r="D702" s="215"/>
      <c r="E702" s="215"/>
      <c r="F702" s="215"/>
      <c r="G702" s="215"/>
      <c r="H702" s="215"/>
      <c r="I702" s="215"/>
      <c r="J702" s="215"/>
      <c r="K702" s="226"/>
      <c r="L702" s="226"/>
      <c r="M702" s="226"/>
      <c r="N702" s="226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 t="s">
        <v>60</v>
      </c>
      <c r="Y702" s="233">
        <v>1</v>
      </c>
      <c r="Z702" s="233">
        <v>30</v>
      </c>
      <c r="AA702" s="218">
        <f t="shared" si="44"/>
        <v>30</v>
      </c>
      <c r="AB702" s="226" t="s">
        <v>20</v>
      </c>
      <c r="AC702" s="226" t="s">
        <v>782</v>
      </c>
    </row>
    <row r="703" spans="1:29" ht="36" x14ac:dyDescent="0.25">
      <c r="A703" s="215">
        <v>700</v>
      </c>
      <c r="B703" s="226" t="s">
        <v>2833</v>
      </c>
      <c r="C703" s="216" t="s">
        <v>2834</v>
      </c>
      <c r="D703" s="215"/>
      <c r="E703" s="215"/>
      <c r="F703" s="215"/>
      <c r="G703" s="215"/>
      <c r="H703" s="215"/>
      <c r="I703" s="215"/>
      <c r="J703" s="215"/>
      <c r="K703" s="226"/>
      <c r="L703" s="226"/>
      <c r="M703" s="226"/>
      <c r="N703" s="226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 t="s">
        <v>60</v>
      </c>
      <c r="Y703" s="233">
        <v>1</v>
      </c>
      <c r="Z703" s="233">
        <v>50</v>
      </c>
      <c r="AA703" s="218">
        <f t="shared" si="44"/>
        <v>50</v>
      </c>
      <c r="AB703" s="226" t="s">
        <v>20</v>
      </c>
      <c r="AC703" s="226" t="s">
        <v>782</v>
      </c>
    </row>
    <row r="704" spans="1:29" ht="60" x14ac:dyDescent="0.25">
      <c r="A704" s="215">
        <v>701</v>
      </c>
      <c r="B704" s="226" t="s">
        <v>2835</v>
      </c>
      <c r="C704" s="216" t="s">
        <v>2836</v>
      </c>
      <c r="D704" s="215"/>
      <c r="E704" s="215"/>
      <c r="F704" s="215"/>
      <c r="G704" s="215"/>
      <c r="H704" s="215"/>
      <c r="I704" s="215"/>
      <c r="J704" s="215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 t="s">
        <v>60</v>
      </c>
      <c r="Y704" s="233">
        <v>1</v>
      </c>
      <c r="Z704" s="233">
        <v>40</v>
      </c>
      <c r="AA704" s="218">
        <f t="shared" si="44"/>
        <v>40</v>
      </c>
      <c r="AB704" s="226" t="s">
        <v>20</v>
      </c>
      <c r="AC704" s="226" t="s">
        <v>782</v>
      </c>
    </row>
    <row r="705" spans="1:29" ht="48" x14ac:dyDescent="0.25">
      <c r="A705" s="215">
        <v>702</v>
      </c>
      <c r="B705" s="226" t="s">
        <v>2837</v>
      </c>
      <c r="C705" s="216" t="s">
        <v>2838</v>
      </c>
      <c r="D705" s="215"/>
      <c r="E705" s="215"/>
      <c r="F705" s="215"/>
      <c r="G705" s="215"/>
      <c r="H705" s="215"/>
      <c r="I705" s="215"/>
      <c r="J705" s="215"/>
      <c r="K705" s="226"/>
      <c r="L705" s="226"/>
      <c r="M705" s="226"/>
      <c r="N705" s="226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 t="s">
        <v>60</v>
      </c>
      <c r="Y705" s="233">
        <v>1</v>
      </c>
      <c r="Z705" s="233">
        <v>30</v>
      </c>
      <c r="AA705" s="218">
        <f t="shared" si="44"/>
        <v>30</v>
      </c>
      <c r="AB705" s="226" t="s">
        <v>20</v>
      </c>
      <c r="AC705" s="226" t="s">
        <v>782</v>
      </c>
    </row>
    <row r="706" spans="1:29" ht="36" x14ac:dyDescent="0.25">
      <c r="A706" s="215">
        <v>703</v>
      </c>
      <c r="B706" s="226" t="s">
        <v>2839</v>
      </c>
      <c r="C706" s="216" t="s">
        <v>2840</v>
      </c>
      <c r="D706" s="215"/>
      <c r="E706" s="215"/>
      <c r="F706" s="215"/>
      <c r="G706" s="215"/>
      <c r="H706" s="215"/>
      <c r="I706" s="215"/>
      <c r="J706" s="215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 t="s">
        <v>60</v>
      </c>
      <c r="Y706" s="233">
        <v>1</v>
      </c>
      <c r="Z706" s="233">
        <v>45</v>
      </c>
      <c r="AA706" s="218">
        <f t="shared" si="44"/>
        <v>45</v>
      </c>
      <c r="AB706" s="226" t="s">
        <v>20</v>
      </c>
      <c r="AC706" s="226" t="s">
        <v>782</v>
      </c>
    </row>
    <row r="707" spans="1:29" ht="36" x14ac:dyDescent="0.25">
      <c r="A707" s="215">
        <v>704</v>
      </c>
      <c r="B707" s="226" t="s">
        <v>2841</v>
      </c>
      <c r="C707" s="216" t="s">
        <v>2842</v>
      </c>
      <c r="D707" s="215"/>
      <c r="E707" s="215"/>
      <c r="F707" s="215"/>
      <c r="G707" s="215"/>
      <c r="H707" s="215"/>
      <c r="I707" s="215"/>
      <c r="J707" s="215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 t="s">
        <v>60</v>
      </c>
      <c r="Y707" s="233">
        <v>1</v>
      </c>
      <c r="Z707" s="233">
        <v>30</v>
      </c>
      <c r="AA707" s="218">
        <f t="shared" ref="AA707:AA770" si="45">Y707*Z707</f>
        <v>30</v>
      </c>
      <c r="AB707" s="226" t="s">
        <v>20</v>
      </c>
      <c r="AC707" s="226" t="s">
        <v>782</v>
      </c>
    </row>
    <row r="708" spans="1:29" ht="60" x14ac:dyDescent="0.25">
      <c r="A708" s="215">
        <v>705</v>
      </c>
      <c r="B708" s="226" t="s">
        <v>2843</v>
      </c>
      <c r="C708" s="216" t="s">
        <v>2844</v>
      </c>
      <c r="D708" s="215"/>
      <c r="E708" s="215"/>
      <c r="F708" s="215"/>
      <c r="G708" s="215"/>
      <c r="H708" s="215"/>
      <c r="I708" s="215"/>
      <c r="J708" s="215"/>
      <c r="K708" s="226"/>
      <c r="L708" s="226"/>
      <c r="M708" s="226"/>
      <c r="N708" s="226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 t="s">
        <v>60</v>
      </c>
      <c r="Y708" s="233">
        <v>1</v>
      </c>
      <c r="Z708" s="233">
        <v>30</v>
      </c>
      <c r="AA708" s="218">
        <f t="shared" si="45"/>
        <v>30</v>
      </c>
      <c r="AB708" s="226" t="s">
        <v>20</v>
      </c>
      <c r="AC708" s="226" t="s">
        <v>782</v>
      </c>
    </row>
    <row r="709" spans="1:29" ht="36" x14ac:dyDescent="0.25">
      <c r="A709" s="215">
        <v>706</v>
      </c>
      <c r="B709" s="226" t="s">
        <v>2845</v>
      </c>
      <c r="C709" s="216" t="s">
        <v>2846</v>
      </c>
      <c r="D709" s="215"/>
      <c r="E709" s="215"/>
      <c r="F709" s="215"/>
      <c r="G709" s="215"/>
      <c r="H709" s="215"/>
      <c r="I709" s="215"/>
      <c r="J709" s="215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 t="s">
        <v>60</v>
      </c>
      <c r="Y709" s="233">
        <v>1</v>
      </c>
      <c r="Z709" s="233">
        <v>15</v>
      </c>
      <c r="AA709" s="218">
        <f t="shared" si="45"/>
        <v>15</v>
      </c>
      <c r="AB709" s="226" t="s">
        <v>20</v>
      </c>
      <c r="AC709" s="215" t="s">
        <v>782</v>
      </c>
    </row>
    <row r="710" spans="1:29" x14ac:dyDescent="0.25">
      <c r="A710" s="215">
        <v>707</v>
      </c>
      <c r="B710" s="226"/>
      <c r="C710" s="216"/>
      <c r="D710" s="215"/>
      <c r="E710" s="215"/>
      <c r="F710" s="215"/>
      <c r="G710" s="215"/>
      <c r="H710" s="215"/>
      <c r="I710" s="215"/>
      <c r="J710" s="215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 t="s">
        <v>60</v>
      </c>
      <c r="Y710" s="233">
        <v>1</v>
      </c>
      <c r="Z710" s="233">
        <v>20</v>
      </c>
      <c r="AA710" s="218">
        <f t="shared" si="45"/>
        <v>20</v>
      </c>
      <c r="AB710" s="226" t="s">
        <v>20</v>
      </c>
      <c r="AC710" s="215" t="s">
        <v>782</v>
      </c>
    </row>
    <row r="711" spans="1:29" ht="48" x14ac:dyDescent="0.25">
      <c r="A711" s="215">
        <v>708</v>
      </c>
      <c r="B711" s="226" t="s">
        <v>2847</v>
      </c>
      <c r="C711" s="216" t="s">
        <v>2848</v>
      </c>
      <c r="D711" s="215"/>
      <c r="E711" s="215"/>
      <c r="F711" s="215"/>
      <c r="G711" s="215"/>
      <c r="H711" s="215"/>
      <c r="I711" s="215"/>
      <c r="J711" s="215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 t="s">
        <v>60</v>
      </c>
      <c r="Y711" s="233">
        <v>1</v>
      </c>
      <c r="Z711" s="233">
        <v>30</v>
      </c>
      <c r="AA711" s="218">
        <f t="shared" si="45"/>
        <v>30</v>
      </c>
      <c r="AB711" s="226" t="s">
        <v>20</v>
      </c>
      <c r="AC711" s="226" t="s">
        <v>782</v>
      </c>
    </row>
    <row r="712" spans="1:29" ht="36" x14ac:dyDescent="0.25">
      <c r="A712" s="215">
        <v>709</v>
      </c>
      <c r="B712" s="226" t="s">
        <v>2849</v>
      </c>
      <c r="C712" s="216" t="s">
        <v>2850</v>
      </c>
      <c r="D712" s="215"/>
      <c r="E712" s="215"/>
      <c r="F712" s="215"/>
      <c r="G712" s="215"/>
      <c r="H712" s="215"/>
      <c r="I712" s="215"/>
      <c r="J712" s="215"/>
      <c r="K712" s="226"/>
      <c r="L712" s="226"/>
      <c r="M712" s="226"/>
      <c r="N712" s="226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 t="s">
        <v>60</v>
      </c>
      <c r="Y712" s="233">
        <v>1</v>
      </c>
      <c r="Z712" s="233">
        <v>40</v>
      </c>
      <c r="AA712" s="218">
        <f t="shared" si="45"/>
        <v>40</v>
      </c>
      <c r="AB712" s="226" t="s">
        <v>20</v>
      </c>
      <c r="AC712" s="226" t="s">
        <v>782</v>
      </c>
    </row>
    <row r="713" spans="1:29" ht="48" x14ac:dyDescent="0.25">
      <c r="A713" s="215">
        <v>710</v>
      </c>
      <c r="B713" s="226" t="s">
        <v>2851</v>
      </c>
      <c r="C713" s="216" t="s">
        <v>2852</v>
      </c>
      <c r="D713" s="215"/>
      <c r="E713" s="215"/>
      <c r="F713" s="215"/>
      <c r="G713" s="215"/>
      <c r="H713" s="215"/>
      <c r="I713" s="215"/>
      <c r="J713" s="215"/>
      <c r="K713" s="226"/>
      <c r="L713" s="226"/>
      <c r="M713" s="226"/>
      <c r="N713" s="226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 t="s">
        <v>60</v>
      </c>
      <c r="Y713" s="233">
        <v>1</v>
      </c>
      <c r="Z713" s="233">
        <v>45</v>
      </c>
      <c r="AA713" s="218">
        <f t="shared" si="45"/>
        <v>45</v>
      </c>
      <c r="AB713" s="226" t="s">
        <v>20</v>
      </c>
      <c r="AC713" s="226" t="s">
        <v>782</v>
      </c>
    </row>
    <row r="714" spans="1:29" ht="36" x14ac:dyDescent="0.25">
      <c r="A714" s="215">
        <v>711</v>
      </c>
      <c r="B714" s="226" t="s">
        <v>2853</v>
      </c>
      <c r="C714" s="216" t="s">
        <v>2854</v>
      </c>
      <c r="D714" s="215"/>
      <c r="E714" s="215"/>
      <c r="F714" s="215"/>
      <c r="G714" s="215"/>
      <c r="H714" s="215"/>
      <c r="I714" s="215"/>
      <c r="J714" s="215"/>
      <c r="K714" s="226"/>
      <c r="L714" s="226"/>
      <c r="M714" s="226"/>
      <c r="N714" s="226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 t="s">
        <v>60</v>
      </c>
      <c r="Y714" s="233">
        <v>1</v>
      </c>
      <c r="Z714" s="233">
        <v>45</v>
      </c>
      <c r="AA714" s="218">
        <f t="shared" si="45"/>
        <v>45</v>
      </c>
      <c r="AB714" s="226" t="s">
        <v>20</v>
      </c>
      <c r="AC714" s="226" t="s">
        <v>782</v>
      </c>
    </row>
    <row r="715" spans="1:29" ht="48" x14ac:dyDescent="0.25">
      <c r="A715" s="215">
        <v>712</v>
      </c>
      <c r="B715" s="226" t="s">
        <v>2855</v>
      </c>
      <c r="C715" s="216" t="s">
        <v>2856</v>
      </c>
      <c r="D715" s="215"/>
      <c r="E715" s="215"/>
      <c r="F715" s="215"/>
      <c r="G715" s="215"/>
      <c r="H715" s="215"/>
      <c r="I715" s="215"/>
      <c r="J715" s="215"/>
      <c r="K715" s="226"/>
      <c r="L715" s="226"/>
      <c r="M715" s="226"/>
      <c r="N715" s="226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 t="s">
        <v>60</v>
      </c>
      <c r="Y715" s="233">
        <v>1</v>
      </c>
      <c r="Z715" s="233">
        <v>35</v>
      </c>
      <c r="AA715" s="218">
        <f t="shared" si="45"/>
        <v>35</v>
      </c>
      <c r="AB715" s="226" t="s">
        <v>20</v>
      </c>
      <c r="AC715" s="226" t="s">
        <v>782</v>
      </c>
    </row>
    <row r="716" spans="1:29" ht="36" x14ac:dyDescent="0.25">
      <c r="A716" s="215">
        <v>713</v>
      </c>
      <c r="B716" s="226" t="s">
        <v>2857</v>
      </c>
      <c r="C716" s="216" t="s">
        <v>2858</v>
      </c>
      <c r="D716" s="215"/>
      <c r="E716" s="215"/>
      <c r="F716" s="215"/>
      <c r="G716" s="215"/>
      <c r="H716" s="215"/>
      <c r="I716" s="215"/>
      <c r="J716" s="215"/>
      <c r="K716" s="226"/>
      <c r="L716" s="226"/>
      <c r="M716" s="226"/>
      <c r="N716" s="226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 t="s">
        <v>60</v>
      </c>
      <c r="Y716" s="233">
        <v>1</v>
      </c>
      <c r="Z716" s="233">
        <v>30</v>
      </c>
      <c r="AA716" s="218">
        <f t="shared" si="45"/>
        <v>30</v>
      </c>
      <c r="AB716" s="226" t="s">
        <v>20</v>
      </c>
      <c r="AC716" s="226" t="s">
        <v>782</v>
      </c>
    </row>
    <row r="717" spans="1:29" ht="48" x14ac:dyDescent="0.25">
      <c r="A717" s="215">
        <v>714</v>
      </c>
      <c r="B717" s="226" t="s">
        <v>2859</v>
      </c>
      <c r="C717" s="216" t="s">
        <v>2860</v>
      </c>
      <c r="D717" s="215"/>
      <c r="E717" s="215"/>
      <c r="F717" s="215"/>
      <c r="G717" s="215"/>
      <c r="H717" s="215"/>
      <c r="I717" s="215"/>
      <c r="J717" s="215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 t="s">
        <v>60</v>
      </c>
      <c r="Y717" s="233">
        <v>1</v>
      </c>
      <c r="Z717" s="233">
        <v>50</v>
      </c>
      <c r="AA717" s="218">
        <f t="shared" si="45"/>
        <v>50</v>
      </c>
      <c r="AB717" s="226" t="s">
        <v>20</v>
      </c>
      <c r="AC717" s="226" t="s">
        <v>782</v>
      </c>
    </row>
    <row r="718" spans="1:29" ht="48" x14ac:dyDescent="0.25">
      <c r="A718" s="215">
        <v>715</v>
      </c>
      <c r="B718" s="226" t="s">
        <v>2861</v>
      </c>
      <c r="C718" s="216" t="s">
        <v>2862</v>
      </c>
      <c r="D718" s="215"/>
      <c r="E718" s="215"/>
      <c r="F718" s="215"/>
      <c r="G718" s="215"/>
      <c r="H718" s="215"/>
      <c r="I718" s="215"/>
      <c r="J718" s="215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 t="s">
        <v>60</v>
      </c>
      <c r="Y718" s="233">
        <v>1</v>
      </c>
      <c r="Z718" s="233">
        <v>50</v>
      </c>
      <c r="AA718" s="218">
        <f t="shared" si="45"/>
        <v>50</v>
      </c>
      <c r="AB718" s="226" t="s">
        <v>20</v>
      </c>
      <c r="AC718" s="226" t="s">
        <v>782</v>
      </c>
    </row>
    <row r="719" spans="1:29" ht="36" x14ac:dyDescent="0.25">
      <c r="A719" s="215">
        <v>716</v>
      </c>
      <c r="B719" s="226" t="s">
        <v>2863</v>
      </c>
      <c r="C719" s="216" t="s">
        <v>2864</v>
      </c>
      <c r="D719" s="215"/>
      <c r="E719" s="215"/>
      <c r="F719" s="215"/>
      <c r="G719" s="215"/>
      <c r="H719" s="215"/>
      <c r="I719" s="215"/>
      <c r="J719" s="215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 t="s">
        <v>60</v>
      </c>
      <c r="Y719" s="233">
        <v>1</v>
      </c>
      <c r="Z719" s="233">
        <v>30</v>
      </c>
      <c r="AA719" s="218">
        <f t="shared" si="45"/>
        <v>30</v>
      </c>
      <c r="AB719" s="226" t="s">
        <v>20</v>
      </c>
      <c r="AC719" s="226" t="s">
        <v>782</v>
      </c>
    </row>
    <row r="720" spans="1:29" ht="36" x14ac:dyDescent="0.25">
      <c r="A720" s="215">
        <v>717</v>
      </c>
      <c r="B720" s="226" t="s">
        <v>2865</v>
      </c>
      <c r="C720" s="216" t="s">
        <v>2866</v>
      </c>
      <c r="D720" s="215"/>
      <c r="E720" s="215"/>
      <c r="F720" s="215"/>
      <c r="G720" s="215"/>
      <c r="H720" s="215"/>
      <c r="I720" s="215"/>
      <c r="J720" s="215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 t="s">
        <v>60</v>
      </c>
      <c r="Y720" s="233">
        <v>1</v>
      </c>
      <c r="Z720" s="233">
        <v>30</v>
      </c>
      <c r="AA720" s="218">
        <f t="shared" si="45"/>
        <v>30</v>
      </c>
      <c r="AB720" s="226" t="s">
        <v>20</v>
      </c>
      <c r="AC720" s="226" t="s">
        <v>782</v>
      </c>
    </row>
    <row r="721" spans="1:29" ht="48" x14ac:dyDescent="0.25">
      <c r="A721" s="215">
        <v>718</v>
      </c>
      <c r="B721" s="226" t="s">
        <v>2867</v>
      </c>
      <c r="C721" s="216" t="s">
        <v>2868</v>
      </c>
      <c r="D721" s="215"/>
      <c r="E721" s="215"/>
      <c r="F721" s="215"/>
      <c r="G721" s="215"/>
      <c r="H721" s="215"/>
      <c r="I721" s="215"/>
      <c r="J721" s="215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 t="s">
        <v>60</v>
      </c>
      <c r="Y721" s="233">
        <v>1</v>
      </c>
      <c r="Z721" s="233">
        <v>45</v>
      </c>
      <c r="AA721" s="218">
        <f t="shared" si="45"/>
        <v>45</v>
      </c>
      <c r="AB721" s="226" t="s">
        <v>20</v>
      </c>
      <c r="AC721" s="226" t="s">
        <v>782</v>
      </c>
    </row>
    <row r="722" spans="1:29" ht="36" x14ac:dyDescent="0.25">
      <c r="A722" s="215">
        <v>719</v>
      </c>
      <c r="B722" s="226" t="s">
        <v>2869</v>
      </c>
      <c r="C722" s="216" t="s">
        <v>2870</v>
      </c>
      <c r="D722" s="215"/>
      <c r="E722" s="215"/>
      <c r="F722" s="215"/>
      <c r="G722" s="215"/>
      <c r="H722" s="215"/>
      <c r="I722" s="215"/>
      <c r="J722" s="215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 t="s">
        <v>60</v>
      </c>
      <c r="Y722" s="233">
        <v>1</v>
      </c>
      <c r="Z722" s="233">
        <v>30</v>
      </c>
      <c r="AA722" s="218">
        <f t="shared" si="45"/>
        <v>30</v>
      </c>
      <c r="AB722" s="226" t="s">
        <v>20</v>
      </c>
      <c r="AC722" s="226" t="s">
        <v>782</v>
      </c>
    </row>
    <row r="723" spans="1:29" ht="48" x14ac:dyDescent="0.25">
      <c r="A723" s="215">
        <v>720</v>
      </c>
      <c r="B723" s="226" t="s">
        <v>2871</v>
      </c>
      <c r="C723" s="216" t="s">
        <v>2872</v>
      </c>
      <c r="D723" s="215"/>
      <c r="E723" s="215"/>
      <c r="F723" s="215"/>
      <c r="G723" s="215"/>
      <c r="H723" s="215"/>
      <c r="I723" s="215"/>
      <c r="J723" s="215"/>
      <c r="K723" s="226"/>
      <c r="L723" s="226"/>
      <c r="M723" s="226"/>
      <c r="N723" s="226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 t="s">
        <v>60</v>
      </c>
      <c r="Y723" s="233">
        <v>1</v>
      </c>
      <c r="Z723" s="233">
        <v>30</v>
      </c>
      <c r="AA723" s="218">
        <f t="shared" si="45"/>
        <v>30</v>
      </c>
      <c r="AB723" s="226" t="s">
        <v>20</v>
      </c>
      <c r="AC723" s="226" t="s">
        <v>782</v>
      </c>
    </row>
    <row r="724" spans="1:29" ht="60" x14ac:dyDescent="0.25">
      <c r="A724" s="215">
        <v>721</v>
      </c>
      <c r="B724" s="226" t="s">
        <v>2873</v>
      </c>
      <c r="C724" s="216" t="s">
        <v>2874</v>
      </c>
      <c r="D724" s="215"/>
      <c r="E724" s="215"/>
      <c r="F724" s="215"/>
      <c r="G724" s="215"/>
      <c r="H724" s="215"/>
      <c r="I724" s="215"/>
      <c r="J724" s="215"/>
      <c r="K724" s="226"/>
      <c r="L724" s="226"/>
      <c r="M724" s="226"/>
      <c r="N724" s="226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 t="s">
        <v>60</v>
      </c>
      <c r="Y724" s="233">
        <v>1</v>
      </c>
      <c r="Z724" s="233">
        <v>30</v>
      </c>
      <c r="AA724" s="218">
        <f t="shared" si="45"/>
        <v>30</v>
      </c>
      <c r="AB724" s="226" t="s">
        <v>20</v>
      </c>
      <c r="AC724" s="226" t="s">
        <v>782</v>
      </c>
    </row>
    <row r="725" spans="1:29" ht="24" x14ac:dyDescent="0.25">
      <c r="A725" s="215">
        <v>722</v>
      </c>
      <c r="B725" s="226" t="s">
        <v>2875</v>
      </c>
      <c r="C725" s="216" t="s">
        <v>2876</v>
      </c>
      <c r="D725" s="215"/>
      <c r="E725" s="215"/>
      <c r="F725" s="215"/>
      <c r="G725" s="215"/>
      <c r="H725" s="215"/>
      <c r="I725" s="215"/>
      <c r="J725" s="215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 t="s">
        <v>60</v>
      </c>
      <c r="Y725" s="233">
        <v>1</v>
      </c>
      <c r="Z725" s="233">
        <v>30</v>
      </c>
      <c r="AA725" s="218">
        <f t="shared" si="45"/>
        <v>30</v>
      </c>
      <c r="AB725" s="226" t="s">
        <v>20</v>
      </c>
      <c r="AC725" s="226" t="s">
        <v>782</v>
      </c>
    </row>
    <row r="726" spans="1:29" ht="36" x14ac:dyDescent="0.25">
      <c r="A726" s="215">
        <v>723</v>
      </c>
      <c r="B726" s="226" t="s">
        <v>2877</v>
      </c>
      <c r="C726" s="216" t="s">
        <v>2878</v>
      </c>
      <c r="D726" s="215"/>
      <c r="E726" s="215"/>
      <c r="F726" s="215"/>
      <c r="G726" s="215"/>
      <c r="H726" s="215"/>
      <c r="I726" s="215"/>
      <c r="J726" s="215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 t="s">
        <v>60</v>
      </c>
      <c r="Y726" s="233">
        <v>1</v>
      </c>
      <c r="Z726" s="233">
        <v>30</v>
      </c>
      <c r="AA726" s="218">
        <f t="shared" si="45"/>
        <v>30</v>
      </c>
      <c r="AB726" s="226" t="s">
        <v>20</v>
      </c>
      <c r="AC726" s="226" t="s">
        <v>782</v>
      </c>
    </row>
    <row r="727" spans="1:29" ht="36" x14ac:dyDescent="0.25">
      <c r="A727" s="215">
        <v>724</v>
      </c>
      <c r="B727" s="226" t="s">
        <v>2879</v>
      </c>
      <c r="C727" s="216" t="s">
        <v>2880</v>
      </c>
      <c r="D727" s="215"/>
      <c r="E727" s="215"/>
      <c r="F727" s="215"/>
      <c r="G727" s="215"/>
      <c r="H727" s="215"/>
      <c r="I727" s="215"/>
      <c r="J727" s="215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 t="s">
        <v>60</v>
      </c>
      <c r="Y727" s="233">
        <v>1</v>
      </c>
      <c r="Z727" s="233">
        <v>50</v>
      </c>
      <c r="AA727" s="218">
        <f t="shared" si="45"/>
        <v>50</v>
      </c>
      <c r="AB727" s="226" t="s">
        <v>20</v>
      </c>
      <c r="AC727" s="215" t="s">
        <v>782</v>
      </c>
    </row>
    <row r="728" spans="1:29" ht="48" x14ac:dyDescent="0.25">
      <c r="A728" s="215">
        <v>725</v>
      </c>
      <c r="B728" s="226" t="s">
        <v>2881</v>
      </c>
      <c r="C728" s="216" t="s">
        <v>2882</v>
      </c>
      <c r="D728" s="215"/>
      <c r="E728" s="215"/>
      <c r="F728" s="215"/>
      <c r="G728" s="215"/>
      <c r="H728" s="215"/>
      <c r="I728" s="215"/>
      <c r="J728" s="215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 t="s">
        <v>60</v>
      </c>
      <c r="Y728" s="233">
        <v>1</v>
      </c>
      <c r="Z728" s="233">
        <v>45</v>
      </c>
      <c r="AA728" s="218">
        <f t="shared" si="45"/>
        <v>45</v>
      </c>
      <c r="AB728" s="226" t="s">
        <v>20</v>
      </c>
      <c r="AC728" s="215" t="s">
        <v>782</v>
      </c>
    </row>
    <row r="729" spans="1:29" ht="36" x14ac:dyDescent="0.25">
      <c r="A729" s="215">
        <v>726</v>
      </c>
      <c r="B729" s="226" t="s">
        <v>2883</v>
      </c>
      <c r="C729" s="216" t="s">
        <v>2884</v>
      </c>
      <c r="D729" s="215"/>
      <c r="E729" s="215"/>
      <c r="F729" s="215"/>
      <c r="G729" s="215"/>
      <c r="H729" s="215"/>
      <c r="I729" s="215"/>
      <c r="J729" s="215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 t="s">
        <v>60</v>
      </c>
      <c r="Y729" s="233">
        <v>1</v>
      </c>
      <c r="Z729" s="233">
        <v>37.5</v>
      </c>
      <c r="AA729" s="218">
        <f t="shared" si="45"/>
        <v>37.5</v>
      </c>
      <c r="AB729" s="226" t="s">
        <v>20</v>
      </c>
      <c r="AC729" s="215" t="s">
        <v>782</v>
      </c>
    </row>
    <row r="730" spans="1:29" ht="36" x14ac:dyDescent="0.25">
      <c r="A730" s="215">
        <v>727</v>
      </c>
      <c r="B730" s="226" t="s">
        <v>2885</v>
      </c>
      <c r="C730" s="216" t="s">
        <v>2886</v>
      </c>
      <c r="D730" s="215"/>
      <c r="E730" s="215"/>
      <c r="F730" s="215"/>
      <c r="G730" s="215"/>
      <c r="H730" s="215"/>
      <c r="I730" s="215"/>
      <c r="J730" s="215"/>
      <c r="K730" s="226"/>
      <c r="L730" s="226"/>
      <c r="M730" s="226"/>
      <c r="N730" s="226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 t="s">
        <v>60</v>
      </c>
      <c r="Y730" s="233">
        <v>1</v>
      </c>
      <c r="Z730" s="233">
        <v>37.5</v>
      </c>
      <c r="AA730" s="218">
        <f t="shared" si="45"/>
        <v>37.5</v>
      </c>
      <c r="AB730" s="226" t="s">
        <v>20</v>
      </c>
      <c r="AC730" s="215" t="s">
        <v>782</v>
      </c>
    </row>
    <row r="731" spans="1:29" ht="36" x14ac:dyDescent="0.25">
      <c r="A731" s="215">
        <v>728</v>
      </c>
      <c r="B731" s="226" t="s">
        <v>2887</v>
      </c>
      <c r="C731" s="216" t="s">
        <v>2888</v>
      </c>
      <c r="D731" s="215"/>
      <c r="E731" s="215"/>
      <c r="F731" s="215"/>
      <c r="G731" s="215"/>
      <c r="H731" s="215"/>
      <c r="I731" s="215"/>
      <c r="J731" s="215"/>
      <c r="K731" s="226"/>
      <c r="L731" s="226"/>
      <c r="M731" s="226"/>
      <c r="N731" s="226"/>
      <c r="O731" s="226"/>
      <c r="P731" s="226"/>
      <c r="Q731" s="226"/>
      <c r="R731" s="226"/>
      <c r="S731" s="226"/>
      <c r="T731" s="226"/>
      <c r="U731" s="226"/>
      <c r="V731" s="226"/>
      <c r="W731" s="226"/>
      <c r="X731" s="226" t="s">
        <v>60</v>
      </c>
      <c r="Y731" s="233">
        <v>1</v>
      </c>
      <c r="Z731" s="233">
        <v>37.5</v>
      </c>
      <c r="AA731" s="218">
        <f t="shared" si="45"/>
        <v>37.5</v>
      </c>
      <c r="AB731" s="226" t="s">
        <v>20</v>
      </c>
      <c r="AC731" s="215" t="s">
        <v>782</v>
      </c>
    </row>
    <row r="732" spans="1:29" ht="36" x14ac:dyDescent="0.25">
      <c r="A732" s="215">
        <v>729</v>
      </c>
      <c r="B732" s="226" t="s">
        <v>2889</v>
      </c>
      <c r="C732" s="216" t="s">
        <v>2890</v>
      </c>
      <c r="D732" s="215"/>
      <c r="E732" s="215"/>
      <c r="F732" s="215"/>
      <c r="G732" s="215"/>
      <c r="H732" s="215"/>
      <c r="I732" s="215"/>
      <c r="J732" s="215"/>
      <c r="K732" s="226"/>
      <c r="L732" s="226"/>
      <c r="M732" s="226"/>
      <c r="N732" s="226"/>
      <c r="O732" s="226"/>
      <c r="P732" s="226"/>
      <c r="Q732" s="226"/>
      <c r="R732" s="226"/>
      <c r="S732" s="226"/>
      <c r="T732" s="226"/>
      <c r="U732" s="226"/>
      <c r="V732" s="226"/>
      <c r="W732" s="226"/>
      <c r="X732" s="226" t="s">
        <v>60</v>
      </c>
      <c r="Y732" s="233">
        <v>1</v>
      </c>
      <c r="Z732" s="233">
        <v>40</v>
      </c>
      <c r="AA732" s="218">
        <f t="shared" si="45"/>
        <v>40</v>
      </c>
      <c r="AB732" s="226" t="s">
        <v>20</v>
      </c>
      <c r="AC732" s="215" t="s">
        <v>782</v>
      </c>
    </row>
    <row r="733" spans="1:29" ht="36" x14ac:dyDescent="0.25">
      <c r="A733" s="215">
        <v>730</v>
      </c>
      <c r="B733" s="226" t="s">
        <v>2891</v>
      </c>
      <c r="C733" s="216" t="s">
        <v>2892</v>
      </c>
      <c r="D733" s="215"/>
      <c r="E733" s="215"/>
      <c r="F733" s="215"/>
      <c r="G733" s="215"/>
      <c r="H733" s="215"/>
      <c r="I733" s="215"/>
      <c r="J733" s="215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 t="s">
        <v>60</v>
      </c>
      <c r="Y733" s="233">
        <v>1</v>
      </c>
      <c r="Z733" s="233">
        <v>40</v>
      </c>
      <c r="AA733" s="218">
        <f t="shared" si="45"/>
        <v>40</v>
      </c>
      <c r="AB733" s="226" t="s">
        <v>20</v>
      </c>
      <c r="AC733" s="215" t="s">
        <v>782</v>
      </c>
    </row>
    <row r="734" spans="1:29" ht="36" x14ac:dyDescent="0.25">
      <c r="A734" s="215">
        <v>731</v>
      </c>
      <c r="B734" s="226" t="s">
        <v>2893</v>
      </c>
      <c r="C734" s="216" t="s">
        <v>2894</v>
      </c>
      <c r="D734" s="215"/>
      <c r="E734" s="215"/>
      <c r="F734" s="215"/>
      <c r="G734" s="215"/>
      <c r="H734" s="215"/>
      <c r="I734" s="215"/>
      <c r="J734" s="215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 t="s">
        <v>60</v>
      </c>
      <c r="Y734" s="233">
        <v>1</v>
      </c>
      <c r="Z734" s="233">
        <v>45</v>
      </c>
      <c r="AA734" s="218">
        <f t="shared" si="45"/>
        <v>45</v>
      </c>
      <c r="AB734" s="226" t="s">
        <v>20</v>
      </c>
      <c r="AC734" s="215" t="s">
        <v>782</v>
      </c>
    </row>
    <row r="735" spans="1:29" ht="60" x14ac:dyDescent="0.25">
      <c r="A735" s="215">
        <v>732</v>
      </c>
      <c r="B735" s="226" t="s">
        <v>2895</v>
      </c>
      <c r="C735" s="216" t="s">
        <v>2896</v>
      </c>
      <c r="D735" s="215"/>
      <c r="E735" s="215"/>
      <c r="F735" s="215"/>
      <c r="G735" s="215"/>
      <c r="H735" s="215"/>
      <c r="I735" s="215"/>
      <c r="J735" s="215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 t="s">
        <v>60</v>
      </c>
      <c r="Y735" s="233">
        <v>1</v>
      </c>
      <c r="Z735" s="233">
        <v>40</v>
      </c>
      <c r="AA735" s="218">
        <f t="shared" si="45"/>
        <v>40</v>
      </c>
      <c r="AB735" s="226" t="s">
        <v>20</v>
      </c>
      <c r="AC735" s="215" t="s">
        <v>782</v>
      </c>
    </row>
    <row r="736" spans="1:29" ht="24" x14ac:dyDescent="0.25">
      <c r="A736" s="215">
        <v>733</v>
      </c>
      <c r="B736" s="226" t="s">
        <v>2897</v>
      </c>
      <c r="C736" s="216" t="s">
        <v>2898</v>
      </c>
      <c r="D736" s="215"/>
      <c r="E736" s="215"/>
      <c r="F736" s="215"/>
      <c r="G736" s="215"/>
      <c r="H736" s="215"/>
      <c r="I736" s="215"/>
      <c r="J736" s="215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 t="s">
        <v>60</v>
      </c>
      <c r="Y736" s="226">
        <v>1</v>
      </c>
      <c r="Z736" s="226">
        <v>12.5</v>
      </c>
      <c r="AA736" s="218">
        <f t="shared" si="45"/>
        <v>12.5</v>
      </c>
      <c r="AB736" s="226" t="s">
        <v>20</v>
      </c>
      <c r="AC736" s="226" t="s">
        <v>845</v>
      </c>
    </row>
    <row r="737" spans="1:29" ht="48" x14ac:dyDescent="0.25">
      <c r="A737" s="215">
        <v>734</v>
      </c>
      <c r="B737" s="226" t="s">
        <v>2899</v>
      </c>
      <c r="C737" s="216" t="s">
        <v>2900</v>
      </c>
      <c r="D737" s="215"/>
      <c r="E737" s="215"/>
      <c r="F737" s="215"/>
      <c r="G737" s="215"/>
      <c r="H737" s="215"/>
      <c r="I737" s="215"/>
      <c r="J737" s="215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 t="s">
        <v>60</v>
      </c>
      <c r="Y737" s="233">
        <v>1</v>
      </c>
      <c r="Z737" s="233">
        <v>20</v>
      </c>
      <c r="AA737" s="218">
        <f t="shared" si="45"/>
        <v>20</v>
      </c>
      <c r="AB737" s="226" t="s">
        <v>20</v>
      </c>
      <c r="AC737" s="226" t="s">
        <v>845</v>
      </c>
    </row>
    <row r="738" spans="1:29" ht="36" x14ac:dyDescent="0.25">
      <c r="A738" s="215">
        <v>735</v>
      </c>
      <c r="B738" s="226" t="s">
        <v>2901</v>
      </c>
      <c r="C738" s="216" t="s">
        <v>2902</v>
      </c>
      <c r="D738" s="215"/>
      <c r="E738" s="215"/>
      <c r="F738" s="215"/>
      <c r="G738" s="215"/>
      <c r="H738" s="215"/>
      <c r="I738" s="215"/>
      <c r="J738" s="215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 t="s">
        <v>60</v>
      </c>
      <c r="Y738" s="233">
        <v>1</v>
      </c>
      <c r="Z738" s="233">
        <v>15</v>
      </c>
      <c r="AA738" s="218">
        <f t="shared" si="45"/>
        <v>15</v>
      </c>
      <c r="AB738" s="226" t="s">
        <v>20</v>
      </c>
      <c r="AC738" s="215" t="s">
        <v>845</v>
      </c>
    </row>
    <row r="739" spans="1:29" ht="36" x14ac:dyDescent="0.25">
      <c r="A739" s="215">
        <v>736</v>
      </c>
      <c r="B739" s="226" t="s">
        <v>2903</v>
      </c>
      <c r="C739" s="216" t="s">
        <v>2904</v>
      </c>
      <c r="D739" s="215"/>
      <c r="E739" s="215"/>
      <c r="F739" s="215"/>
      <c r="G739" s="215"/>
      <c r="H739" s="215"/>
      <c r="I739" s="215"/>
      <c r="J739" s="215"/>
      <c r="K739" s="226"/>
      <c r="L739" s="226"/>
      <c r="M739" s="226"/>
      <c r="N739" s="226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 t="s">
        <v>60</v>
      </c>
      <c r="Y739" s="233">
        <v>1</v>
      </c>
      <c r="Z739" s="233">
        <v>15</v>
      </c>
      <c r="AA739" s="218">
        <f t="shared" si="45"/>
        <v>15</v>
      </c>
      <c r="AB739" s="226" t="s">
        <v>20</v>
      </c>
      <c r="AC739" s="215" t="s">
        <v>845</v>
      </c>
    </row>
    <row r="740" spans="1:29" ht="24" x14ac:dyDescent="0.25">
      <c r="A740" s="215">
        <v>737</v>
      </c>
      <c r="B740" s="226" t="s">
        <v>2905</v>
      </c>
      <c r="C740" s="216" t="s">
        <v>2906</v>
      </c>
      <c r="D740" s="215"/>
      <c r="E740" s="215"/>
      <c r="F740" s="215"/>
      <c r="G740" s="215"/>
      <c r="H740" s="215"/>
      <c r="I740" s="215"/>
      <c r="J740" s="215"/>
      <c r="K740" s="226"/>
      <c r="L740" s="226"/>
      <c r="M740" s="226"/>
      <c r="N740" s="226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 t="s">
        <v>60</v>
      </c>
      <c r="Y740" s="233">
        <v>1</v>
      </c>
      <c r="Z740" s="233">
        <v>15</v>
      </c>
      <c r="AA740" s="218">
        <f t="shared" si="45"/>
        <v>15</v>
      </c>
      <c r="AB740" s="226" t="s">
        <v>20</v>
      </c>
      <c r="AC740" s="215" t="s">
        <v>845</v>
      </c>
    </row>
    <row r="741" spans="1:29" ht="48" x14ac:dyDescent="0.25">
      <c r="A741" s="215">
        <v>738</v>
      </c>
      <c r="B741" s="226" t="s">
        <v>2907</v>
      </c>
      <c r="C741" s="216" t="s">
        <v>2908</v>
      </c>
      <c r="D741" s="215"/>
      <c r="E741" s="215"/>
      <c r="F741" s="215"/>
      <c r="G741" s="215"/>
      <c r="H741" s="215"/>
      <c r="I741" s="215"/>
      <c r="J741" s="215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 t="s">
        <v>60</v>
      </c>
      <c r="Y741" s="233">
        <v>1</v>
      </c>
      <c r="Z741" s="233">
        <v>25</v>
      </c>
      <c r="AA741" s="218">
        <f t="shared" si="45"/>
        <v>25</v>
      </c>
      <c r="AB741" s="226" t="s">
        <v>20</v>
      </c>
      <c r="AC741" s="215" t="s">
        <v>845</v>
      </c>
    </row>
    <row r="742" spans="1:29" ht="36" x14ac:dyDescent="0.25">
      <c r="A742" s="215">
        <v>739</v>
      </c>
      <c r="B742" s="226" t="s">
        <v>2909</v>
      </c>
      <c r="C742" s="216" t="s">
        <v>2910</v>
      </c>
      <c r="D742" s="215"/>
      <c r="E742" s="215"/>
      <c r="F742" s="215"/>
      <c r="G742" s="215"/>
      <c r="H742" s="215"/>
      <c r="I742" s="215"/>
      <c r="J742" s="215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 t="s">
        <v>60</v>
      </c>
      <c r="Y742" s="233">
        <v>1</v>
      </c>
      <c r="Z742" s="233">
        <v>15</v>
      </c>
      <c r="AA742" s="218">
        <f t="shared" si="45"/>
        <v>15</v>
      </c>
      <c r="AB742" s="226" t="s">
        <v>20</v>
      </c>
      <c r="AC742" s="215" t="s">
        <v>845</v>
      </c>
    </row>
    <row r="743" spans="1:29" ht="48" x14ac:dyDescent="0.25">
      <c r="A743" s="215">
        <v>740</v>
      </c>
      <c r="B743" s="226" t="s">
        <v>2911</v>
      </c>
      <c r="C743" s="216" t="s">
        <v>2912</v>
      </c>
      <c r="D743" s="215"/>
      <c r="E743" s="215"/>
      <c r="F743" s="215"/>
      <c r="G743" s="215"/>
      <c r="H743" s="215"/>
      <c r="I743" s="215"/>
      <c r="J743" s="215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 t="s">
        <v>60</v>
      </c>
      <c r="Y743" s="233">
        <v>1</v>
      </c>
      <c r="Z743" s="233">
        <v>20</v>
      </c>
      <c r="AA743" s="218">
        <f t="shared" si="45"/>
        <v>20</v>
      </c>
      <c r="AB743" s="226" t="s">
        <v>20</v>
      </c>
      <c r="AC743" s="215" t="s">
        <v>845</v>
      </c>
    </row>
    <row r="744" spans="1:29" ht="48" x14ac:dyDescent="0.25">
      <c r="A744" s="215">
        <v>741</v>
      </c>
      <c r="B744" s="226" t="s">
        <v>2913</v>
      </c>
      <c r="C744" s="216" t="s">
        <v>2914</v>
      </c>
      <c r="D744" s="215"/>
      <c r="E744" s="215"/>
      <c r="F744" s="215"/>
      <c r="G744" s="215"/>
      <c r="H744" s="215"/>
      <c r="I744" s="215"/>
      <c r="J744" s="215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 t="s">
        <v>60</v>
      </c>
      <c r="Y744" s="233">
        <v>1</v>
      </c>
      <c r="Z744" s="233">
        <v>25</v>
      </c>
      <c r="AA744" s="218">
        <f t="shared" si="45"/>
        <v>25</v>
      </c>
      <c r="AB744" s="226" t="s">
        <v>20</v>
      </c>
      <c r="AC744" s="215" t="s">
        <v>845</v>
      </c>
    </row>
    <row r="745" spans="1:29" ht="60" x14ac:dyDescent="0.25">
      <c r="A745" s="215">
        <v>742</v>
      </c>
      <c r="B745" s="226" t="s">
        <v>2915</v>
      </c>
      <c r="C745" s="216" t="s">
        <v>2916</v>
      </c>
      <c r="D745" s="215"/>
      <c r="E745" s="215"/>
      <c r="F745" s="215"/>
      <c r="G745" s="215"/>
      <c r="H745" s="215"/>
      <c r="I745" s="215"/>
      <c r="J745" s="215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 t="s">
        <v>60</v>
      </c>
      <c r="Y745" s="233">
        <v>1</v>
      </c>
      <c r="Z745" s="233">
        <v>25</v>
      </c>
      <c r="AA745" s="218">
        <f t="shared" si="45"/>
        <v>25</v>
      </c>
      <c r="AB745" s="226" t="s">
        <v>20</v>
      </c>
      <c r="AC745" s="215" t="s">
        <v>845</v>
      </c>
    </row>
    <row r="746" spans="1:29" ht="36" x14ac:dyDescent="0.25">
      <c r="A746" s="215">
        <v>743</v>
      </c>
      <c r="B746" s="226" t="s">
        <v>2917</v>
      </c>
      <c r="C746" s="216" t="s">
        <v>2918</v>
      </c>
      <c r="D746" s="215"/>
      <c r="E746" s="215"/>
      <c r="F746" s="215"/>
      <c r="G746" s="215"/>
      <c r="H746" s="215"/>
      <c r="I746" s="215"/>
      <c r="J746" s="215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 t="s">
        <v>60</v>
      </c>
      <c r="Y746" s="233">
        <v>1</v>
      </c>
      <c r="Z746" s="233">
        <v>20</v>
      </c>
      <c r="AA746" s="218">
        <f t="shared" si="45"/>
        <v>20</v>
      </c>
      <c r="AB746" s="226" t="s">
        <v>20</v>
      </c>
      <c r="AC746" s="215" t="s">
        <v>845</v>
      </c>
    </row>
    <row r="747" spans="1:29" ht="48" x14ac:dyDescent="0.25">
      <c r="A747" s="215">
        <v>744</v>
      </c>
      <c r="B747" s="226" t="s">
        <v>2919</v>
      </c>
      <c r="C747" s="216" t="s">
        <v>2920</v>
      </c>
      <c r="D747" s="215"/>
      <c r="E747" s="215"/>
      <c r="F747" s="215"/>
      <c r="G747" s="215"/>
      <c r="H747" s="215"/>
      <c r="I747" s="215"/>
      <c r="J747" s="215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 t="s">
        <v>60</v>
      </c>
      <c r="Y747" s="233">
        <v>1</v>
      </c>
      <c r="Z747" s="233">
        <v>15</v>
      </c>
      <c r="AA747" s="218">
        <f t="shared" si="45"/>
        <v>15</v>
      </c>
      <c r="AB747" s="226" t="s">
        <v>20</v>
      </c>
      <c r="AC747" s="215" t="s">
        <v>845</v>
      </c>
    </row>
    <row r="748" spans="1:29" ht="72" x14ac:dyDescent="0.25">
      <c r="A748" s="215">
        <v>745</v>
      </c>
      <c r="B748" s="226" t="s">
        <v>2921</v>
      </c>
      <c r="C748" s="216" t="s">
        <v>2922</v>
      </c>
      <c r="D748" s="215"/>
      <c r="E748" s="215"/>
      <c r="F748" s="215"/>
      <c r="G748" s="215"/>
      <c r="H748" s="215"/>
      <c r="I748" s="215"/>
      <c r="J748" s="215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 t="s">
        <v>60</v>
      </c>
      <c r="Y748" s="233">
        <v>1</v>
      </c>
      <c r="Z748" s="233">
        <v>15</v>
      </c>
      <c r="AA748" s="218">
        <f t="shared" si="45"/>
        <v>15</v>
      </c>
      <c r="AB748" s="226" t="s">
        <v>20</v>
      </c>
      <c r="AC748" s="215" t="s">
        <v>845</v>
      </c>
    </row>
    <row r="749" spans="1:29" ht="48" x14ac:dyDescent="0.25">
      <c r="A749" s="215">
        <v>746</v>
      </c>
      <c r="B749" s="226" t="s">
        <v>2923</v>
      </c>
      <c r="C749" s="216" t="s">
        <v>2924</v>
      </c>
      <c r="D749" s="215"/>
      <c r="E749" s="215"/>
      <c r="F749" s="215"/>
      <c r="G749" s="215"/>
      <c r="H749" s="215"/>
      <c r="I749" s="215"/>
      <c r="J749" s="215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 t="s">
        <v>60</v>
      </c>
      <c r="Y749" s="233">
        <v>1</v>
      </c>
      <c r="Z749" s="233">
        <v>15</v>
      </c>
      <c r="AA749" s="218">
        <f t="shared" si="45"/>
        <v>15</v>
      </c>
      <c r="AB749" s="226" t="s">
        <v>20</v>
      </c>
      <c r="AC749" s="215" t="s">
        <v>845</v>
      </c>
    </row>
    <row r="750" spans="1:29" ht="48" x14ac:dyDescent="0.25">
      <c r="A750" s="215">
        <v>747</v>
      </c>
      <c r="B750" s="226" t="s">
        <v>2925</v>
      </c>
      <c r="C750" s="216" t="s">
        <v>2926</v>
      </c>
      <c r="D750" s="215"/>
      <c r="E750" s="215"/>
      <c r="F750" s="215"/>
      <c r="G750" s="215"/>
      <c r="H750" s="215"/>
      <c r="I750" s="215"/>
      <c r="J750" s="215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 t="s">
        <v>60</v>
      </c>
      <c r="Y750" s="233">
        <v>1</v>
      </c>
      <c r="Z750" s="233">
        <v>15</v>
      </c>
      <c r="AA750" s="218">
        <f t="shared" si="45"/>
        <v>15</v>
      </c>
      <c r="AB750" s="226" t="s">
        <v>20</v>
      </c>
      <c r="AC750" s="215" t="s">
        <v>845</v>
      </c>
    </row>
    <row r="751" spans="1:29" ht="48" x14ac:dyDescent="0.25">
      <c r="A751" s="215">
        <v>748</v>
      </c>
      <c r="B751" s="226" t="s">
        <v>2927</v>
      </c>
      <c r="C751" s="216" t="s">
        <v>2928</v>
      </c>
      <c r="D751" s="215"/>
      <c r="E751" s="215"/>
      <c r="F751" s="215"/>
      <c r="G751" s="215"/>
      <c r="H751" s="215"/>
      <c r="I751" s="215"/>
      <c r="J751" s="215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 t="s">
        <v>60</v>
      </c>
      <c r="Y751" s="233">
        <v>1</v>
      </c>
      <c r="Z751" s="233">
        <v>15</v>
      </c>
      <c r="AA751" s="218">
        <f t="shared" si="45"/>
        <v>15</v>
      </c>
      <c r="AB751" s="226" t="s">
        <v>20</v>
      </c>
      <c r="AC751" s="215" t="s">
        <v>845</v>
      </c>
    </row>
    <row r="752" spans="1:29" ht="36" x14ac:dyDescent="0.25">
      <c r="A752" s="215">
        <v>749</v>
      </c>
      <c r="B752" s="226" t="s">
        <v>2929</v>
      </c>
      <c r="C752" s="216" t="s">
        <v>2930</v>
      </c>
      <c r="D752" s="215"/>
      <c r="E752" s="215"/>
      <c r="F752" s="215"/>
      <c r="G752" s="215"/>
      <c r="H752" s="215"/>
      <c r="I752" s="215"/>
      <c r="J752" s="215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 t="s">
        <v>60</v>
      </c>
      <c r="Y752" s="233">
        <v>1</v>
      </c>
      <c r="Z752" s="233">
        <v>15</v>
      </c>
      <c r="AA752" s="218">
        <f t="shared" si="45"/>
        <v>15</v>
      </c>
      <c r="AB752" s="226" t="s">
        <v>20</v>
      </c>
      <c r="AC752" s="215" t="s">
        <v>845</v>
      </c>
    </row>
    <row r="753" spans="1:29" ht="60" x14ac:dyDescent="0.25">
      <c r="A753" s="215">
        <v>750</v>
      </c>
      <c r="B753" s="226" t="s">
        <v>2931</v>
      </c>
      <c r="C753" s="216" t="s">
        <v>2932</v>
      </c>
      <c r="D753" s="215"/>
      <c r="E753" s="215"/>
      <c r="F753" s="215"/>
      <c r="G753" s="215"/>
      <c r="H753" s="215"/>
      <c r="I753" s="215"/>
      <c r="J753" s="215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 t="s">
        <v>60</v>
      </c>
      <c r="Y753" s="233">
        <v>1</v>
      </c>
      <c r="Z753" s="233">
        <v>15</v>
      </c>
      <c r="AA753" s="218">
        <f t="shared" si="45"/>
        <v>15</v>
      </c>
      <c r="AB753" s="226" t="s">
        <v>20</v>
      </c>
      <c r="AC753" s="215" t="s">
        <v>845</v>
      </c>
    </row>
    <row r="754" spans="1:29" ht="36" x14ac:dyDescent="0.25">
      <c r="A754" s="215">
        <v>751</v>
      </c>
      <c r="B754" s="226" t="s">
        <v>2933</v>
      </c>
      <c r="C754" s="216" t="s">
        <v>2934</v>
      </c>
      <c r="D754" s="215"/>
      <c r="E754" s="215"/>
      <c r="F754" s="215"/>
      <c r="G754" s="215"/>
      <c r="H754" s="215"/>
      <c r="I754" s="215"/>
      <c r="J754" s="215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 t="s">
        <v>60</v>
      </c>
      <c r="Y754" s="233">
        <v>1</v>
      </c>
      <c r="Z754" s="233">
        <v>15</v>
      </c>
      <c r="AA754" s="218">
        <f t="shared" si="45"/>
        <v>15</v>
      </c>
      <c r="AB754" s="226" t="s">
        <v>20</v>
      </c>
      <c r="AC754" s="215" t="s">
        <v>845</v>
      </c>
    </row>
    <row r="755" spans="1:29" ht="36" x14ac:dyDescent="0.25">
      <c r="A755" s="215">
        <v>752</v>
      </c>
      <c r="B755" s="226" t="s">
        <v>2935</v>
      </c>
      <c r="C755" s="216" t="s">
        <v>2936</v>
      </c>
      <c r="D755" s="215"/>
      <c r="E755" s="215"/>
      <c r="F755" s="215"/>
      <c r="G755" s="215"/>
      <c r="H755" s="215"/>
      <c r="I755" s="215"/>
      <c r="J755" s="215"/>
      <c r="K755" s="226"/>
      <c r="L755" s="226"/>
      <c r="M755" s="226"/>
      <c r="N755" s="226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 t="s">
        <v>60</v>
      </c>
      <c r="Y755" s="233">
        <v>1</v>
      </c>
      <c r="Z755" s="233">
        <v>15</v>
      </c>
      <c r="AA755" s="218">
        <f t="shared" si="45"/>
        <v>15</v>
      </c>
      <c r="AB755" s="226" t="s">
        <v>20</v>
      </c>
      <c r="AC755" s="215" t="s">
        <v>845</v>
      </c>
    </row>
    <row r="756" spans="1:29" ht="60" x14ac:dyDescent="0.25">
      <c r="A756" s="215">
        <v>753</v>
      </c>
      <c r="B756" s="226" t="s">
        <v>2937</v>
      </c>
      <c r="C756" s="216" t="s">
        <v>2938</v>
      </c>
      <c r="D756" s="215"/>
      <c r="E756" s="215"/>
      <c r="F756" s="215"/>
      <c r="G756" s="215"/>
      <c r="H756" s="215"/>
      <c r="I756" s="215"/>
      <c r="J756" s="215"/>
      <c r="K756" s="226"/>
      <c r="L756" s="226"/>
      <c r="M756" s="226"/>
      <c r="N756" s="226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 t="s">
        <v>60</v>
      </c>
      <c r="Y756" s="233">
        <v>1</v>
      </c>
      <c r="Z756" s="233">
        <v>25</v>
      </c>
      <c r="AA756" s="218">
        <f t="shared" si="45"/>
        <v>25</v>
      </c>
      <c r="AB756" s="226" t="s">
        <v>20</v>
      </c>
      <c r="AC756" s="215" t="s">
        <v>845</v>
      </c>
    </row>
    <row r="757" spans="1:29" ht="48" x14ac:dyDescent="0.25">
      <c r="A757" s="215">
        <v>754</v>
      </c>
      <c r="B757" s="226" t="s">
        <v>2939</v>
      </c>
      <c r="C757" s="216" t="s">
        <v>2940</v>
      </c>
      <c r="D757" s="215"/>
      <c r="E757" s="215"/>
      <c r="F757" s="215"/>
      <c r="G757" s="215"/>
      <c r="H757" s="215"/>
      <c r="I757" s="215"/>
      <c r="J757" s="215"/>
      <c r="K757" s="226"/>
      <c r="L757" s="226"/>
      <c r="M757" s="226"/>
      <c r="N757" s="226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 t="s">
        <v>60</v>
      </c>
      <c r="Y757" s="233">
        <v>1</v>
      </c>
      <c r="Z757" s="233">
        <v>15</v>
      </c>
      <c r="AA757" s="218">
        <f t="shared" si="45"/>
        <v>15</v>
      </c>
      <c r="AB757" s="226" t="s">
        <v>20</v>
      </c>
      <c r="AC757" s="215" t="s">
        <v>845</v>
      </c>
    </row>
    <row r="758" spans="1:29" ht="60" x14ac:dyDescent="0.25">
      <c r="A758" s="215">
        <v>755</v>
      </c>
      <c r="B758" s="226" t="s">
        <v>2941</v>
      </c>
      <c r="C758" s="216" t="s">
        <v>2942</v>
      </c>
      <c r="D758" s="215"/>
      <c r="E758" s="215"/>
      <c r="F758" s="215"/>
      <c r="G758" s="215"/>
      <c r="H758" s="215"/>
      <c r="I758" s="215"/>
      <c r="J758" s="215"/>
      <c r="K758" s="226"/>
      <c r="L758" s="226"/>
      <c r="M758" s="226"/>
      <c r="N758" s="226"/>
      <c r="O758" s="226"/>
      <c r="P758" s="226"/>
      <c r="Q758" s="226"/>
      <c r="R758" s="226"/>
      <c r="S758" s="226"/>
      <c r="T758" s="226"/>
      <c r="U758" s="226"/>
      <c r="V758" s="226"/>
      <c r="W758" s="226"/>
      <c r="X758" s="226" t="s">
        <v>60</v>
      </c>
      <c r="Y758" s="233">
        <v>1</v>
      </c>
      <c r="Z758" s="233">
        <v>25</v>
      </c>
      <c r="AA758" s="218">
        <f t="shared" si="45"/>
        <v>25</v>
      </c>
      <c r="AB758" s="226" t="s">
        <v>20</v>
      </c>
      <c r="AC758" s="215" t="s">
        <v>845</v>
      </c>
    </row>
    <row r="759" spans="1:29" ht="84" x14ac:dyDescent="0.25">
      <c r="A759" s="215">
        <v>756</v>
      </c>
      <c r="B759" s="226" t="s">
        <v>2943</v>
      </c>
      <c r="C759" s="216" t="s">
        <v>2944</v>
      </c>
      <c r="D759" s="215"/>
      <c r="E759" s="215"/>
      <c r="F759" s="215"/>
      <c r="G759" s="215"/>
      <c r="H759" s="215"/>
      <c r="I759" s="215"/>
      <c r="J759" s="215"/>
      <c r="K759" s="226"/>
      <c r="L759" s="226"/>
      <c r="M759" s="226"/>
      <c r="N759" s="226"/>
      <c r="O759" s="226"/>
      <c r="P759" s="226"/>
      <c r="Q759" s="226"/>
      <c r="R759" s="226"/>
      <c r="S759" s="226"/>
      <c r="T759" s="226"/>
      <c r="U759" s="226"/>
      <c r="V759" s="226"/>
      <c r="W759" s="226"/>
      <c r="X759" s="226" t="s">
        <v>60</v>
      </c>
      <c r="Y759" s="233">
        <v>1</v>
      </c>
      <c r="Z759" s="233">
        <v>25</v>
      </c>
      <c r="AA759" s="218">
        <f t="shared" si="45"/>
        <v>25</v>
      </c>
      <c r="AB759" s="226" t="s">
        <v>20</v>
      </c>
      <c r="AC759" s="215" t="s">
        <v>845</v>
      </c>
    </row>
    <row r="760" spans="1:29" ht="36" x14ac:dyDescent="0.25">
      <c r="A760" s="215">
        <v>757</v>
      </c>
      <c r="B760" s="226" t="s">
        <v>2945</v>
      </c>
      <c r="C760" s="216" t="s">
        <v>2946</v>
      </c>
      <c r="D760" s="215"/>
      <c r="E760" s="215"/>
      <c r="F760" s="215"/>
      <c r="G760" s="215"/>
      <c r="H760" s="215"/>
      <c r="I760" s="215"/>
      <c r="J760" s="215"/>
      <c r="K760" s="226"/>
      <c r="L760" s="226"/>
      <c r="M760" s="226"/>
      <c r="N760" s="226"/>
      <c r="O760" s="226"/>
      <c r="P760" s="226"/>
      <c r="Q760" s="226"/>
      <c r="R760" s="226"/>
      <c r="S760" s="226"/>
      <c r="T760" s="226"/>
      <c r="U760" s="226"/>
      <c r="V760" s="226"/>
      <c r="W760" s="226"/>
      <c r="X760" s="226" t="s">
        <v>60</v>
      </c>
      <c r="Y760" s="233">
        <v>1</v>
      </c>
      <c r="Z760" s="233">
        <v>20</v>
      </c>
      <c r="AA760" s="218">
        <f t="shared" si="45"/>
        <v>20</v>
      </c>
      <c r="AB760" s="226" t="s">
        <v>20</v>
      </c>
      <c r="AC760" s="215" t="s">
        <v>845</v>
      </c>
    </row>
    <row r="761" spans="1:29" ht="36" x14ac:dyDescent="0.25">
      <c r="A761" s="215">
        <v>758</v>
      </c>
      <c r="B761" s="226" t="s">
        <v>2947</v>
      </c>
      <c r="C761" s="216" t="s">
        <v>2948</v>
      </c>
      <c r="D761" s="215"/>
      <c r="E761" s="215"/>
      <c r="F761" s="215"/>
      <c r="G761" s="215"/>
      <c r="H761" s="215"/>
      <c r="I761" s="215"/>
      <c r="J761" s="215"/>
      <c r="K761" s="226"/>
      <c r="L761" s="226"/>
      <c r="M761" s="226"/>
      <c r="N761" s="226"/>
      <c r="O761" s="226"/>
      <c r="P761" s="226"/>
      <c r="Q761" s="226"/>
      <c r="R761" s="226"/>
      <c r="S761" s="226"/>
      <c r="T761" s="226"/>
      <c r="U761" s="226"/>
      <c r="V761" s="226"/>
      <c r="W761" s="226"/>
      <c r="X761" s="226" t="s">
        <v>60</v>
      </c>
      <c r="Y761" s="233">
        <v>1</v>
      </c>
      <c r="Z761" s="233">
        <v>25</v>
      </c>
      <c r="AA761" s="218">
        <f t="shared" si="45"/>
        <v>25</v>
      </c>
      <c r="AB761" s="226" t="s">
        <v>20</v>
      </c>
      <c r="AC761" s="215" t="s">
        <v>845</v>
      </c>
    </row>
    <row r="762" spans="1:29" ht="84" x14ac:dyDescent="0.25">
      <c r="A762" s="215">
        <v>759</v>
      </c>
      <c r="B762" s="226" t="s">
        <v>2949</v>
      </c>
      <c r="C762" s="216" t="s">
        <v>2950</v>
      </c>
      <c r="D762" s="215"/>
      <c r="E762" s="215"/>
      <c r="F762" s="215"/>
      <c r="G762" s="215"/>
      <c r="H762" s="215"/>
      <c r="I762" s="215"/>
      <c r="J762" s="215"/>
      <c r="K762" s="226"/>
      <c r="L762" s="226"/>
      <c r="M762" s="226"/>
      <c r="N762" s="226"/>
      <c r="O762" s="226"/>
      <c r="P762" s="226"/>
      <c r="Q762" s="226"/>
      <c r="R762" s="226"/>
      <c r="S762" s="226"/>
      <c r="T762" s="226"/>
      <c r="U762" s="226"/>
      <c r="V762" s="226"/>
      <c r="W762" s="226"/>
      <c r="X762" s="226" t="s">
        <v>60</v>
      </c>
      <c r="Y762" s="233">
        <v>1</v>
      </c>
      <c r="Z762" s="233">
        <v>15</v>
      </c>
      <c r="AA762" s="218">
        <f t="shared" si="45"/>
        <v>15</v>
      </c>
      <c r="AB762" s="226" t="s">
        <v>20</v>
      </c>
      <c r="AC762" s="215" t="s">
        <v>845</v>
      </c>
    </row>
    <row r="763" spans="1:29" ht="48" x14ac:dyDescent="0.25">
      <c r="A763" s="215">
        <v>760</v>
      </c>
      <c r="B763" s="226" t="s">
        <v>2951</v>
      </c>
      <c r="C763" s="216" t="s">
        <v>2952</v>
      </c>
      <c r="D763" s="215"/>
      <c r="E763" s="215"/>
      <c r="F763" s="215"/>
      <c r="G763" s="215"/>
      <c r="H763" s="215"/>
      <c r="I763" s="215"/>
      <c r="J763" s="215"/>
      <c r="K763" s="226"/>
      <c r="L763" s="226"/>
      <c r="M763" s="226"/>
      <c r="N763" s="226"/>
      <c r="O763" s="226"/>
      <c r="P763" s="226"/>
      <c r="Q763" s="226"/>
      <c r="R763" s="226"/>
      <c r="S763" s="226"/>
      <c r="T763" s="226"/>
      <c r="U763" s="226"/>
      <c r="V763" s="226"/>
      <c r="W763" s="226"/>
      <c r="X763" s="226" t="s">
        <v>60</v>
      </c>
      <c r="Y763" s="233">
        <v>1</v>
      </c>
      <c r="Z763" s="233">
        <v>15</v>
      </c>
      <c r="AA763" s="218">
        <f t="shared" si="45"/>
        <v>15</v>
      </c>
      <c r="AB763" s="226" t="s">
        <v>20</v>
      </c>
      <c r="AC763" s="215" t="s">
        <v>845</v>
      </c>
    </row>
    <row r="764" spans="1:29" ht="36" x14ac:dyDescent="0.25">
      <c r="A764" s="215">
        <v>761</v>
      </c>
      <c r="B764" s="226" t="s">
        <v>2953</v>
      </c>
      <c r="C764" s="216" t="s">
        <v>2954</v>
      </c>
      <c r="D764" s="215"/>
      <c r="E764" s="215"/>
      <c r="F764" s="215"/>
      <c r="G764" s="215"/>
      <c r="H764" s="215"/>
      <c r="I764" s="215"/>
      <c r="J764" s="215"/>
      <c r="K764" s="226"/>
      <c r="L764" s="226"/>
      <c r="M764" s="226"/>
      <c r="N764" s="226"/>
      <c r="O764" s="226"/>
      <c r="P764" s="226"/>
      <c r="Q764" s="226"/>
      <c r="R764" s="226"/>
      <c r="S764" s="226"/>
      <c r="T764" s="226"/>
      <c r="U764" s="226"/>
      <c r="V764" s="226"/>
      <c r="W764" s="226"/>
      <c r="X764" s="226" t="s">
        <v>60</v>
      </c>
      <c r="Y764" s="233">
        <v>1</v>
      </c>
      <c r="Z764" s="233">
        <v>20</v>
      </c>
      <c r="AA764" s="218">
        <f t="shared" si="45"/>
        <v>20</v>
      </c>
      <c r="AB764" s="226" t="s">
        <v>20</v>
      </c>
      <c r="AC764" s="215" t="s">
        <v>845</v>
      </c>
    </row>
    <row r="765" spans="1:29" ht="96" x14ac:dyDescent="0.25">
      <c r="A765" s="215">
        <v>762</v>
      </c>
      <c r="B765" s="226" t="s">
        <v>2955</v>
      </c>
      <c r="C765" s="216" t="s">
        <v>2956</v>
      </c>
      <c r="D765" s="215"/>
      <c r="E765" s="215"/>
      <c r="F765" s="215"/>
      <c r="G765" s="215"/>
      <c r="H765" s="215"/>
      <c r="I765" s="215"/>
      <c r="J765" s="215"/>
      <c r="K765" s="226"/>
      <c r="L765" s="226"/>
      <c r="M765" s="226"/>
      <c r="N765" s="226"/>
      <c r="O765" s="226"/>
      <c r="P765" s="226"/>
      <c r="Q765" s="226"/>
      <c r="R765" s="226"/>
      <c r="S765" s="226"/>
      <c r="T765" s="226"/>
      <c r="U765" s="226"/>
      <c r="V765" s="226"/>
      <c r="W765" s="226"/>
      <c r="X765" s="226" t="s">
        <v>60</v>
      </c>
      <c r="Y765" s="233">
        <v>1</v>
      </c>
      <c r="Z765" s="233">
        <v>25</v>
      </c>
      <c r="AA765" s="218">
        <f t="shared" si="45"/>
        <v>25</v>
      </c>
      <c r="AB765" s="226" t="s">
        <v>20</v>
      </c>
      <c r="AC765" s="215" t="s">
        <v>845</v>
      </c>
    </row>
    <row r="766" spans="1:29" ht="60" x14ac:dyDescent="0.25">
      <c r="A766" s="215">
        <v>763</v>
      </c>
      <c r="B766" s="226" t="s">
        <v>2957</v>
      </c>
      <c r="C766" s="216" t="s">
        <v>2958</v>
      </c>
      <c r="D766" s="215"/>
      <c r="E766" s="215"/>
      <c r="F766" s="215"/>
      <c r="G766" s="215"/>
      <c r="H766" s="215"/>
      <c r="I766" s="215"/>
      <c r="J766" s="215"/>
      <c r="K766" s="226"/>
      <c r="L766" s="226"/>
      <c r="M766" s="226"/>
      <c r="N766" s="226"/>
      <c r="O766" s="226"/>
      <c r="P766" s="226"/>
      <c r="Q766" s="226"/>
      <c r="R766" s="226"/>
      <c r="S766" s="226"/>
      <c r="T766" s="226"/>
      <c r="U766" s="226"/>
      <c r="V766" s="226"/>
      <c r="W766" s="226"/>
      <c r="X766" s="226" t="s">
        <v>60</v>
      </c>
      <c r="Y766" s="233">
        <v>1</v>
      </c>
      <c r="Z766" s="233">
        <v>25</v>
      </c>
      <c r="AA766" s="218">
        <f t="shared" si="45"/>
        <v>25</v>
      </c>
      <c r="AB766" s="226" t="s">
        <v>20</v>
      </c>
      <c r="AC766" s="226" t="s">
        <v>845</v>
      </c>
    </row>
    <row r="767" spans="1:29" ht="48" x14ac:dyDescent="0.25">
      <c r="A767" s="215">
        <v>764</v>
      </c>
      <c r="B767" s="226" t="s">
        <v>2959</v>
      </c>
      <c r="C767" s="216" t="s">
        <v>2960</v>
      </c>
      <c r="D767" s="215"/>
      <c r="E767" s="215"/>
      <c r="F767" s="215"/>
      <c r="G767" s="215"/>
      <c r="H767" s="215"/>
      <c r="I767" s="215"/>
      <c r="J767" s="215"/>
      <c r="K767" s="226"/>
      <c r="L767" s="226"/>
      <c r="M767" s="226"/>
      <c r="N767" s="226"/>
      <c r="O767" s="226"/>
      <c r="P767" s="226"/>
      <c r="Q767" s="226"/>
      <c r="R767" s="226"/>
      <c r="S767" s="226"/>
      <c r="T767" s="226"/>
      <c r="U767" s="226"/>
      <c r="V767" s="226"/>
      <c r="W767" s="226"/>
      <c r="X767" s="226" t="s">
        <v>60</v>
      </c>
      <c r="Y767" s="233">
        <v>1</v>
      </c>
      <c r="Z767" s="233">
        <v>15</v>
      </c>
      <c r="AA767" s="218">
        <f t="shared" si="45"/>
        <v>15</v>
      </c>
      <c r="AB767" s="226" t="s">
        <v>20</v>
      </c>
      <c r="AC767" s="215" t="s">
        <v>845</v>
      </c>
    </row>
    <row r="768" spans="1:29" ht="48" x14ac:dyDescent="0.25">
      <c r="A768" s="215">
        <v>765</v>
      </c>
      <c r="B768" s="226" t="s">
        <v>2961</v>
      </c>
      <c r="C768" s="216" t="s">
        <v>2962</v>
      </c>
      <c r="D768" s="215"/>
      <c r="E768" s="215"/>
      <c r="F768" s="215"/>
      <c r="G768" s="215"/>
      <c r="H768" s="215"/>
      <c r="I768" s="215"/>
      <c r="J768" s="215"/>
      <c r="K768" s="226"/>
      <c r="L768" s="226"/>
      <c r="M768" s="226"/>
      <c r="N768" s="226"/>
      <c r="O768" s="226"/>
      <c r="P768" s="226"/>
      <c r="Q768" s="226"/>
      <c r="R768" s="226"/>
      <c r="S768" s="226"/>
      <c r="T768" s="226"/>
      <c r="U768" s="226"/>
      <c r="V768" s="226"/>
      <c r="W768" s="226"/>
      <c r="X768" s="226" t="s">
        <v>60</v>
      </c>
      <c r="Y768" s="233">
        <v>1</v>
      </c>
      <c r="Z768" s="233">
        <v>20</v>
      </c>
      <c r="AA768" s="218">
        <f t="shared" si="45"/>
        <v>20</v>
      </c>
      <c r="AB768" s="226" t="s">
        <v>20</v>
      </c>
      <c r="AC768" s="215" t="s">
        <v>845</v>
      </c>
    </row>
    <row r="769" spans="1:29" ht="24" x14ac:dyDescent="0.25">
      <c r="A769" s="215">
        <v>766</v>
      </c>
      <c r="B769" s="226" t="s">
        <v>2963</v>
      </c>
      <c r="C769" s="216" t="s">
        <v>2964</v>
      </c>
      <c r="D769" s="215"/>
      <c r="E769" s="215"/>
      <c r="F769" s="215"/>
      <c r="G769" s="215"/>
      <c r="H769" s="215"/>
      <c r="I769" s="215"/>
      <c r="J769" s="215"/>
      <c r="K769" s="226"/>
      <c r="L769" s="226"/>
      <c r="M769" s="226"/>
      <c r="N769" s="226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 t="s">
        <v>60</v>
      </c>
      <c r="Y769" s="233">
        <v>1</v>
      </c>
      <c r="Z769" s="233">
        <v>20</v>
      </c>
      <c r="AA769" s="218">
        <f t="shared" si="45"/>
        <v>20</v>
      </c>
      <c r="AB769" s="226" t="s">
        <v>20</v>
      </c>
      <c r="AC769" s="215" t="s">
        <v>845</v>
      </c>
    </row>
    <row r="770" spans="1:29" ht="36" x14ac:dyDescent="0.25">
      <c r="A770" s="215">
        <v>767</v>
      </c>
      <c r="B770" s="226" t="s">
        <v>2965</v>
      </c>
      <c r="C770" s="216" t="s">
        <v>2966</v>
      </c>
      <c r="D770" s="215"/>
      <c r="E770" s="215"/>
      <c r="F770" s="215"/>
      <c r="G770" s="215"/>
      <c r="H770" s="215"/>
      <c r="I770" s="215"/>
      <c r="J770" s="215"/>
      <c r="K770" s="226"/>
      <c r="L770" s="226"/>
      <c r="M770" s="226"/>
      <c r="N770" s="226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 t="s">
        <v>60</v>
      </c>
      <c r="Y770" s="233">
        <v>1</v>
      </c>
      <c r="Z770" s="233">
        <v>15</v>
      </c>
      <c r="AA770" s="218">
        <f t="shared" si="45"/>
        <v>15</v>
      </c>
      <c r="AB770" s="226" t="s">
        <v>20</v>
      </c>
      <c r="AC770" s="215" t="s">
        <v>845</v>
      </c>
    </row>
    <row r="771" spans="1:29" ht="24" x14ac:dyDescent="0.25">
      <c r="A771" s="215">
        <v>768</v>
      </c>
      <c r="B771" s="226" t="s">
        <v>2967</v>
      </c>
      <c r="C771" s="216" t="s">
        <v>2968</v>
      </c>
      <c r="D771" s="215"/>
      <c r="E771" s="215"/>
      <c r="F771" s="215"/>
      <c r="G771" s="215"/>
      <c r="H771" s="215"/>
      <c r="I771" s="215"/>
      <c r="J771" s="215"/>
      <c r="K771" s="226"/>
      <c r="L771" s="226"/>
      <c r="M771" s="226"/>
      <c r="N771" s="226"/>
      <c r="O771" s="226"/>
      <c r="P771" s="226"/>
      <c r="Q771" s="226"/>
      <c r="R771" s="226"/>
      <c r="S771" s="226"/>
      <c r="T771" s="226"/>
      <c r="U771" s="226"/>
      <c r="V771" s="226"/>
      <c r="W771" s="226"/>
      <c r="X771" s="226" t="s">
        <v>60</v>
      </c>
      <c r="Y771" s="233">
        <v>1</v>
      </c>
      <c r="Z771" s="233">
        <v>25</v>
      </c>
      <c r="AA771" s="218">
        <f t="shared" ref="AA771:AA834" si="46">Y771*Z771</f>
        <v>25</v>
      </c>
      <c r="AB771" s="226" t="s">
        <v>20</v>
      </c>
      <c r="AC771" s="215" t="s">
        <v>845</v>
      </c>
    </row>
    <row r="772" spans="1:29" ht="36" x14ac:dyDescent="0.25">
      <c r="A772" s="215">
        <v>769</v>
      </c>
      <c r="B772" s="226" t="s">
        <v>2969</v>
      </c>
      <c r="C772" s="216" t="s">
        <v>2970</v>
      </c>
      <c r="D772" s="215"/>
      <c r="E772" s="215"/>
      <c r="F772" s="215"/>
      <c r="G772" s="215"/>
      <c r="H772" s="215"/>
      <c r="I772" s="215"/>
      <c r="J772" s="215"/>
      <c r="K772" s="226"/>
      <c r="L772" s="226"/>
      <c r="M772" s="226"/>
      <c r="N772" s="226"/>
      <c r="O772" s="226"/>
      <c r="P772" s="226"/>
      <c r="Q772" s="226"/>
      <c r="R772" s="226"/>
      <c r="S772" s="226"/>
      <c r="T772" s="226"/>
      <c r="U772" s="226"/>
      <c r="V772" s="226"/>
      <c r="W772" s="226"/>
      <c r="X772" s="226" t="s">
        <v>60</v>
      </c>
      <c r="Y772" s="233">
        <v>1</v>
      </c>
      <c r="Z772" s="233">
        <v>15</v>
      </c>
      <c r="AA772" s="218">
        <f t="shared" si="46"/>
        <v>15</v>
      </c>
      <c r="AB772" s="226" t="s">
        <v>20</v>
      </c>
      <c r="AC772" s="215" t="s">
        <v>845</v>
      </c>
    </row>
    <row r="773" spans="1:29" ht="36" x14ac:dyDescent="0.25">
      <c r="A773" s="215">
        <v>770</v>
      </c>
      <c r="B773" s="226" t="s">
        <v>2971</v>
      </c>
      <c r="C773" s="216" t="s">
        <v>2972</v>
      </c>
      <c r="D773" s="215"/>
      <c r="E773" s="215"/>
      <c r="F773" s="215"/>
      <c r="G773" s="215"/>
      <c r="H773" s="215"/>
      <c r="I773" s="215"/>
      <c r="J773" s="215"/>
      <c r="K773" s="226"/>
      <c r="L773" s="226"/>
      <c r="M773" s="226"/>
      <c r="N773" s="226"/>
      <c r="O773" s="226"/>
      <c r="P773" s="226"/>
      <c r="Q773" s="226"/>
      <c r="R773" s="226"/>
      <c r="S773" s="226"/>
      <c r="T773" s="226"/>
      <c r="U773" s="226"/>
      <c r="V773" s="226"/>
      <c r="W773" s="226"/>
      <c r="X773" s="226" t="s">
        <v>60</v>
      </c>
      <c r="Y773" s="233">
        <v>1</v>
      </c>
      <c r="Z773" s="233">
        <v>20</v>
      </c>
      <c r="AA773" s="218">
        <f t="shared" si="46"/>
        <v>20</v>
      </c>
      <c r="AB773" s="226" t="s">
        <v>20</v>
      </c>
      <c r="AC773" s="215" t="s">
        <v>845</v>
      </c>
    </row>
    <row r="774" spans="1:29" ht="96" x14ac:dyDescent="0.25">
      <c r="A774" s="215">
        <v>771</v>
      </c>
      <c r="B774" s="226" t="s">
        <v>2973</v>
      </c>
      <c r="C774" s="216" t="s">
        <v>2974</v>
      </c>
      <c r="D774" s="215"/>
      <c r="E774" s="215"/>
      <c r="F774" s="215"/>
      <c r="G774" s="215"/>
      <c r="H774" s="215"/>
      <c r="I774" s="215"/>
      <c r="J774" s="215"/>
      <c r="K774" s="226"/>
      <c r="L774" s="226"/>
      <c r="M774" s="226"/>
      <c r="N774" s="226"/>
      <c r="O774" s="226"/>
      <c r="P774" s="226"/>
      <c r="Q774" s="226"/>
      <c r="R774" s="226"/>
      <c r="S774" s="226"/>
      <c r="T774" s="226"/>
      <c r="U774" s="226"/>
      <c r="V774" s="226"/>
      <c r="W774" s="226"/>
      <c r="X774" s="226" t="s">
        <v>60</v>
      </c>
      <c r="Y774" s="233">
        <v>1</v>
      </c>
      <c r="Z774" s="233">
        <v>20</v>
      </c>
      <c r="AA774" s="218">
        <f t="shared" si="46"/>
        <v>20</v>
      </c>
      <c r="AB774" s="226" t="s">
        <v>20</v>
      </c>
      <c r="AC774" s="215" t="s">
        <v>845</v>
      </c>
    </row>
    <row r="775" spans="1:29" ht="48" x14ac:dyDescent="0.25">
      <c r="A775" s="215">
        <v>772</v>
      </c>
      <c r="B775" s="226" t="s">
        <v>2975</v>
      </c>
      <c r="C775" s="216" t="s">
        <v>2976</v>
      </c>
      <c r="D775" s="215"/>
      <c r="E775" s="215"/>
      <c r="F775" s="215"/>
      <c r="G775" s="215"/>
      <c r="H775" s="215"/>
      <c r="I775" s="215"/>
      <c r="J775" s="215"/>
      <c r="K775" s="226"/>
      <c r="L775" s="226"/>
      <c r="M775" s="226"/>
      <c r="N775" s="226"/>
      <c r="O775" s="226"/>
      <c r="P775" s="226"/>
      <c r="Q775" s="226"/>
      <c r="R775" s="226"/>
      <c r="S775" s="226"/>
      <c r="T775" s="226"/>
      <c r="U775" s="226"/>
      <c r="V775" s="226"/>
      <c r="W775" s="226"/>
      <c r="X775" s="226" t="s">
        <v>60</v>
      </c>
      <c r="Y775" s="233">
        <v>1</v>
      </c>
      <c r="Z775" s="233">
        <v>25</v>
      </c>
      <c r="AA775" s="218">
        <f t="shared" si="46"/>
        <v>25</v>
      </c>
      <c r="AB775" s="226" t="s">
        <v>20</v>
      </c>
      <c r="AC775" s="215" t="s">
        <v>845</v>
      </c>
    </row>
    <row r="776" spans="1:29" ht="24" x14ac:dyDescent="0.25">
      <c r="A776" s="215">
        <v>773</v>
      </c>
      <c r="B776" s="226" t="s">
        <v>2977</v>
      </c>
      <c r="C776" s="216" t="s">
        <v>2978</v>
      </c>
      <c r="D776" s="215"/>
      <c r="E776" s="215"/>
      <c r="F776" s="215"/>
      <c r="G776" s="215"/>
      <c r="H776" s="215"/>
      <c r="I776" s="215"/>
      <c r="J776" s="215"/>
      <c r="K776" s="226"/>
      <c r="L776" s="226"/>
      <c r="M776" s="226"/>
      <c r="N776" s="226"/>
      <c r="O776" s="226"/>
      <c r="P776" s="226"/>
      <c r="Q776" s="226"/>
      <c r="R776" s="226"/>
      <c r="S776" s="226"/>
      <c r="T776" s="226"/>
      <c r="U776" s="226"/>
      <c r="V776" s="226"/>
      <c r="W776" s="226"/>
      <c r="X776" s="226" t="s">
        <v>60</v>
      </c>
      <c r="Y776" s="233">
        <v>1</v>
      </c>
      <c r="Z776" s="233">
        <v>25</v>
      </c>
      <c r="AA776" s="218">
        <f t="shared" si="46"/>
        <v>25</v>
      </c>
      <c r="AB776" s="226" t="s">
        <v>20</v>
      </c>
      <c r="AC776" s="215" t="s">
        <v>845</v>
      </c>
    </row>
    <row r="777" spans="1:29" ht="60" x14ac:dyDescent="0.25">
      <c r="A777" s="215">
        <v>774</v>
      </c>
      <c r="B777" s="226" t="s">
        <v>2979</v>
      </c>
      <c r="C777" s="216" t="s">
        <v>2980</v>
      </c>
      <c r="D777" s="215"/>
      <c r="E777" s="215"/>
      <c r="F777" s="215"/>
      <c r="G777" s="215"/>
      <c r="H777" s="215"/>
      <c r="I777" s="215"/>
      <c r="J777" s="215"/>
      <c r="K777" s="226"/>
      <c r="L777" s="226"/>
      <c r="M777" s="226"/>
      <c r="N777" s="226"/>
      <c r="O777" s="226"/>
      <c r="P777" s="226"/>
      <c r="Q777" s="226"/>
      <c r="R777" s="226"/>
      <c r="S777" s="226"/>
      <c r="T777" s="226"/>
      <c r="U777" s="226"/>
      <c r="V777" s="226"/>
      <c r="W777" s="226"/>
      <c r="X777" s="226" t="s">
        <v>60</v>
      </c>
      <c r="Y777" s="233">
        <v>1</v>
      </c>
      <c r="Z777" s="233">
        <v>15</v>
      </c>
      <c r="AA777" s="218">
        <f t="shared" si="46"/>
        <v>15</v>
      </c>
      <c r="AB777" s="226" t="s">
        <v>20</v>
      </c>
      <c r="AC777" s="215" t="s">
        <v>845</v>
      </c>
    </row>
    <row r="778" spans="1:29" ht="60" x14ac:dyDescent="0.25">
      <c r="A778" s="215">
        <v>775</v>
      </c>
      <c r="B778" s="226" t="s">
        <v>2981</v>
      </c>
      <c r="C778" s="216" t="s">
        <v>2982</v>
      </c>
      <c r="D778" s="215"/>
      <c r="E778" s="215"/>
      <c r="F778" s="215"/>
      <c r="G778" s="215"/>
      <c r="H778" s="215"/>
      <c r="I778" s="215"/>
      <c r="J778" s="215"/>
      <c r="K778" s="226"/>
      <c r="L778" s="226"/>
      <c r="M778" s="226"/>
      <c r="N778" s="226"/>
      <c r="O778" s="226"/>
      <c r="P778" s="226"/>
      <c r="Q778" s="226"/>
      <c r="R778" s="226"/>
      <c r="S778" s="226"/>
      <c r="T778" s="226"/>
      <c r="U778" s="226"/>
      <c r="V778" s="226"/>
      <c r="W778" s="226"/>
      <c r="X778" s="226" t="s">
        <v>60</v>
      </c>
      <c r="Y778" s="233">
        <v>1</v>
      </c>
      <c r="Z778" s="233">
        <v>15</v>
      </c>
      <c r="AA778" s="218">
        <f t="shared" si="46"/>
        <v>15</v>
      </c>
      <c r="AB778" s="226" t="s">
        <v>20</v>
      </c>
      <c r="AC778" s="215" t="s">
        <v>845</v>
      </c>
    </row>
    <row r="779" spans="1:29" ht="60" x14ac:dyDescent="0.25">
      <c r="A779" s="215">
        <v>776</v>
      </c>
      <c r="B779" s="226" t="s">
        <v>2983</v>
      </c>
      <c r="C779" s="216" t="s">
        <v>2984</v>
      </c>
      <c r="D779" s="215"/>
      <c r="E779" s="215"/>
      <c r="F779" s="215"/>
      <c r="G779" s="215"/>
      <c r="H779" s="215"/>
      <c r="I779" s="215"/>
      <c r="J779" s="215"/>
      <c r="K779" s="226"/>
      <c r="L779" s="226"/>
      <c r="M779" s="226"/>
      <c r="N779" s="226"/>
      <c r="O779" s="226"/>
      <c r="P779" s="226"/>
      <c r="Q779" s="226"/>
      <c r="R779" s="226"/>
      <c r="S779" s="226"/>
      <c r="T779" s="226"/>
      <c r="U779" s="226"/>
      <c r="V779" s="226"/>
      <c r="W779" s="226"/>
      <c r="X779" s="226" t="s">
        <v>60</v>
      </c>
      <c r="Y779" s="233">
        <v>1</v>
      </c>
      <c r="Z779" s="233">
        <v>15</v>
      </c>
      <c r="AA779" s="218">
        <f t="shared" si="46"/>
        <v>15</v>
      </c>
      <c r="AB779" s="226" t="s">
        <v>20</v>
      </c>
      <c r="AC779" s="215" t="s">
        <v>845</v>
      </c>
    </row>
    <row r="780" spans="1:29" ht="48" x14ac:dyDescent="0.25">
      <c r="A780" s="215">
        <v>777</v>
      </c>
      <c r="B780" s="226" t="s">
        <v>2985</v>
      </c>
      <c r="C780" s="216" t="s">
        <v>2986</v>
      </c>
      <c r="D780" s="215"/>
      <c r="E780" s="215"/>
      <c r="F780" s="215"/>
      <c r="G780" s="215"/>
      <c r="H780" s="215"/>
      <c r="I780" s="215"/>
      <c r="J780" s="215"/>
      <c r="K780" s="226"/>
      <c r="L780" s="226"/>
      <c r="M780" s="226"/>
      <c r="N780" s="226"/>
      <c r="O780" s="226"/>
      <c r="P780" s="226"/>
      <c r="Q780" s="226"/>
      <c r="R780" s="226"/>
      <c r="S780" s="226"/>
      <c r="T780" s="226"/>
      <c r="U780" s="226"/>
      <c r="V780" s="226"/>
      <c r="W780" s="226"/>
      <c r="X780" s="226" t="s">
        <v>60</v>
      </c>
      <c r="Y780" s="233">
        <v>1</v>
      </c>
      <c r="Z780" s="233">
        <v>15</v>
      </c>
      <c r="AA780" s="218">
        <f t="shared" si="46"/>
        <v>15</v>
      </c>
      <c r="AB780" s="226" t="s">
        <v>20</v>
      </c>
      <c r="AC780" s="215" t="s">
        <v>845</v>
      </c>
    </row>
    <row r="781" spans="1:29" ht="36" x14ac:dyDescent="0.25">
      <c r="A781" s="215">
        <v>778</v>
      </c>
      <c r="B781" s="226" t="s">
        <v>2987</v>
      </c>
      <c r="C781" s="216" t="s">
        <v>2988</v>
      </c>
      <c r="D781" s="215"/>
      <c r="E781" s="215"/>
      <c r="F781" s="215"/>
      <c r="G781" s="215"/>
      <c r="H781" s="215"/>
      <c r="I781" s="215"/>
      <c r="J781" s="215"/>
      <c r="K781" s="226"/>
      <c r="L781" s="226"/>
      <c r="M781" s="226"/>
      <c r="N781" s="226"/>
      <c r="O781" s="226"/>
      <c r="P781" s="226"/>
      <c r="Q781" s="226"/>
      <c r="R781" s="226"/>
      <c r="S781" s="226"/>
      <c r="T781" s="226"/>
      <c r="U781" s="226"/>
      <c r="V781" s="226"/>
      <c r="W781" s="226"/>
      <c r="X781" s="226" t="s">
        <v>60</v>
      </c>
      <c r="Y781" s="233">
        <v>1</v>
      </c>
      <c r="Z781" s="233">
        <v>15</v>
      </c>
      <c r="AA781" s="218">
        <f t="shared" si="46"/>
        <v>15</v>
      </c>
      <c r="AB781" s="226" t="s">
        <v>20</v>
      </c>
      <c r="AC781" s="215" t="s">
        <v>845</v>
      </c>
    </row>
    <row r="782" spans="1:29" ht="48" x14ac:dyDescent="0.25">
      <c r="A782" s="215">
        <v>779</v>
      </c>
      <c r="B782" s="226" t="s">
        <v>2989</v>
      </c>
      <c r="C782" s="216" t="s">
        <v>2990</v>
      </c>
      <c r="D782" s="215"/>
      <c r="E782" s="215"/>
      <c r="F782" s="215"/>
      <c r="G782" s="215"/>
      <c r="H782" s="215"/>
      <c r="I782" s="215"/>
      <c r="J782" s="215"/>
      <c r="K782" s="226"/>
      <c r="L782" s="226"/>
      <c r="M782" s="226"/>
      <c r="N782" s="226"/>
      <c r="O782" s="226"/>
      <c r="P782" s="226"/>
      <c r="Q782" s="226"/>
      <c r="R782" s="226"/>
      <c r="S782" s="226"/>
      <c r="T782" s="226"/>
      <c r="U782" s="226"/>
      <c r="V782" s="226"/>
      <c r="W782" s="226"/>
      <c r="X782" s="226" t="s">
        <v>60</v>
      </c>
      <c r="Y782" s="233">
        <v>1</v>
      </c>
      <c r="Z782" s="233">
        <v>15</v>
      </c>
      <c r="AA782" s="218">
        <f t="shared" si="46"/>
        <v>15</v>
      </c>
      <c r="AB782" s="226" t="s">
        <v>20</v>
      </c>
      <c r="AC782" s="215" t="s">
        <v>845</v>
      </c>
    </row>
    <row r="783" spans="1:29" ht="60" x14ac:dyDescent="0.25">
      <c r="A783" s="215">
        <v>780</v>
      </c>
      <c r="B783" s="226" t="s">
        <v>2991</v>
      </c>
      <c r="C783" s="216" t="s">
        <v>2992</v>
      </c>
      <c r="D783" s="215"/>
      <c r="E783" s="215"/>
      <c r="F783" s="215"/>
      <c r="G783" s="215"/>
      <c r="H783" s="215"/>
      <c r="I783" s="215"/>
      <c r="J783" s="215"/>
      <c r="K783" s="226"/>
      <c r="L783" s="226"/>
      <c r="M783" s="226"/>
      <c r="N783" s="226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 t="s">
        <v>60</v>
      </c>
      <c r="Y783" s="233">
        <v>1</v>
      </c>
      <c r="Z783" s="233">
        <v>15</v>
      </c>
      <c r="AA783" s="218">
        <f t="shared" si="46"/>
        <v>15</v>
      </c>
      <c r="AB783" s="226" t="s">
        <v>20</v>
      </c>
      <c r="AC783" s="215" t="s">
        <v>845</v>
      </c>
    </row>
    <row r="784" spans="1:29" ht="84" x14ac:dyDescent="0.25">
      <c r="A784" s="215">
        <v>781</v>
      </c>
      <c r="B784" s="226" t="s">
        <v>2993</v>
      </c>
      <c r="C784" s="216" t="s">
        <v>2994</v>
      </c>
      <c r="D784" s="215"/>
      <c r="E784" s="215"/>
      <c r="F784" s="215"/>
      <c r="G784" s="215"/>
      <c r="H784" s="215"/>
      <c r="I784" s="215"/>
      <c r="J784" s="215"/>
      <c r="K784" s="226"/>
      <c r="L784" s="226"/>
      <c r="M784" s="226"/>
      <c r="N784" s="226"/>
      <c r="O784" s="226"/>
      <c r="P784" s="226"/>
      <c r="Q784" s="226"/>
      <c r="R784" s="226"/>
      <c r="S784" s="226"/>
      <c r="T784" s="226"/>
      <c r="U784" s="226"/>
      <c r="V784" s="226"/>
      <c r="W784" s="226"/>
      <c r="X784" s="226" t="s">
        <v>60</v>
      </c>
      <c r="Y784" s="233">
        <v>1</v>
      </c>
      <c r="Z784" s="233">
        <v>20</v>
      </c>
      <c r="AA784" s="218">
        <f t="shared" si="46"/>
        <v>20</v>
      </c>
      <c r="AB784" s="226" t="s">
        <v>20</v>
      </c>
      <c r="AC784" s="226" t="s">
        <v>845</v>
      </c>
    </row>
    <row r="785" spans="1:29" ht="48" x14ac:dyDescent="0.25">
      <c r="A785" s="215">
        <v>782</v>
      </c>
      <c r="B785" s="226" t="s">
        <v>2995</v>
      </c>
      <c r="C785" s="216" t="s">
        <v>2996</v>
      </c>
      <c r="D785" s="215"/>
      <c r="E785" s="215"/>
      <c r="F785" s="215"/>
      <c r="G785" s="215"/>
      <c r="H785" s="215"/>
      <c r="I785" s="215"/>
      <c r="J785" s="215"/>
      <c r="K785" s="226"/>
      <c r="L785" s="226"/>
      <c r="M785" s="226"/>
      <c r="N785" s="226"/>
      <c r="O785" s="226"/>
      <c r="P785" s="226"/>
      <c r="Q785" s="226"/>
      <c r="R785" s="226"/>
      <c r="S785" s="226"/>
      <c r="T785" s="226"/>
      <c r="U785" s="226"/>
      <c r="V785" s="226"/>
      <c r="W785" s="226"/>
      <c r="X785" s="226" t="s">
        <v>60</v>
      </c>
      <c r="Y785" s="233">
        <v>1</v>
      </c>
      <c r="Z785" s="233">
        <v>15</v>
      </c>
      <c r="AA785" s="218">
        <f t="shared" si="46"/>
        <v>15</v>
      </c>
      <c r="AB785" s="226" t="s">
        <v>20</v>
      </c>
      <c r="AC785" s="215" t="s">
        <v>845</v>
      </c>
    </row>
    <row r="786" spans="1:29" ht="60" x14ac:dyDescent="0.25">
      <c r="A786" s="215">
        <v>783</v>
      </c>
      <c r="B786" s="226" t="s">
        <v>2997</v>
      </c>
      <c r="C786" s="216" t="s">
        <v>2998</v>
      </c>
      <c r="D786" s="215"/>
      <c r="E786" s="215"/>
      <c r="F786" s="215"/>
      <c r="G786" s="215"/>
      <c r="H786" s="215"/>
      <c r="I786" s="215"/>
      <c r="J786" s="215"/>
      <c r="K786" s="226"/>
      <c r="L786" s="226"/>
      <c r="M786" s="226"/>
      <c r="N786" s="226"/>
      <c r="O786" s="226"/>
      <c r="P786" s="226"/>
      <c r="Q786" s="226"/>
      <c r="R786" s="226"/>
      <c r="S786" s="226"/>
      <c r="T786" s="226"/>
      <c r="U786" s="226"/>
      <c r="V786" s="226"/>
      <c r="W786" s="226"/>
      <c r="X786" s="226" t="s">
        <v>60</v>
      </c>
      <c r="Y786" s="233">
        <v>1</v>
      </c>
      <c r="Z786" s="233">
        <v>15</v>
      </c>
      <c r="AA786" s="218">
        <f t="shared" si="46"/>
        <v>15</v>
      </c>
      <c r="AB786" s="226" t="s">
        <v>20</v>
      </c>
      <c r="AC786" s="215" t="s">
        <v>845</v>
      </c>
    </row>
    <row r="787" spans="1:29" ht="48" x14ac:dyDescent="0.25">
      <c r="A787" s="215">
        <v>784</v>
      </c>
      <c r="B787" s="226" t="s">
        <v>2999</v>
      </c>
      <c r="C787" s="216" t="s">
        <v>3000</v>
      </c>
      <c r="D787" s="215"/>
      <c r="E787" s="215"/>
      <c r="F787" s="215"/>
      <c r="G787" s="215"/>
      <c r="H787" s="215"/>
      <c r="I787" s="215"/>
      <c r="J787" s="215"/>
      <c r="K787" s="226"/>
      <c r="L787" s="226"/>
      <c r="M787" s="226"/>
      <c r="N787" s="226"/>
      <c r="O787" s="226"/>
      <c r="P787" s="226"/>
      <c r="Q787" s="226"/>
      <c r="R787" s="226"/>
      <c r="S787" s="226"/>
      <c r="T787" s="226"/>
      <c r="U787" s="226"/>
      <c r="V787" s="226"/>
      <c r="W787" s="226"/>
      <c r="X787" s="226" t="s">
        <v>60</v>
      </c>
      <c r="Y787" s="233">
        <v>1</v>
      </c>
      <c r="Z787" s="233">
        <v>15</v>
      </c>
      <c r="AA787" s="218">
        <f t="shared" si="46"/>
        <v>15</v>
      </c>
      <c r="AB787" s="226" t="s">
        <v>20</v>
      </c>
      <c r="AC787" s="215" t="s">
        <v>845</v>
      </c>
    </row>
    <row r="788" spans="1:29" ht="48" x14ac:dyDescent="0.25">
      <c r="A788" s="215">
        <v>785</v>
      </c>
      <c r="B788" s="226" t="s">
        <v>3001</v>
      </c>
      <c r="C788" s="216" t="s">
        <v>3002</v>
      </c>
      <c r="D788" s="215"/>
      <c r="E788" s="215"/>
      <c r="F788" s="215"/>
      <c r="G788" s="215"/>
      <c r="H788" s="215"/>
      <c r="I788" s="215"/>
      <c r="J788" s="215"/>
      <c r="K788" s="226"/>
      <c r="L788" s="226"/>
      <c r="M788" s="226"/>
      <c r="N788" s="226"/>
      <c r="O788" s="226"/>
      <c r="P788" s="226"/>
      <c r="Q788" s="226"/>
      <c r="R788" s="226"/>
      <c r="S788" s="226"/>
      <c r="T788" s="226"/>
      <c r="U788" s="226"/>
      <c r="V788" s="226"/>
      <c r="W788" s="226"/>
      <c r="X788" s="226" t="s">
        <v>60</v>
      </c>
      <c r="Y788" s="233">
        <v>1</v>
      </c>
      <c r="Z788" s="233">
        <v>15</v>
      </c>
      <c r="AA788" s="218">
        <f t="shared" si="46"/>
        <v>15</v>
      </c>
      <c r="AB788" s="226" t="s">
        <v>20</v>
      </c>
      <c r="AC788" s="215" t="s">
        <v>845</v>
      </c>
    </row>
    <row r="789" spans="1:29" ht="48" x14ac:dyDescent="0.25">
      <c r="A789" s="215">
        <v>786</v>
      </c>
      <c r="B789" s="226" t="s">
        <v>3003</v>
      </c>
      <c r="C789" s="216" t="s">
        <v>3004</v>
      </c>
      <c r="D789" s="215"/>
      <c r="E789" s="215"/>
      <c r="F789" s="215"/>
      <c r="G789" s="215"/>
      <c r="H789" s="215"/>
      <c r="I789" s="215"/>
      <c r="J789" s="215"/>
      <c r="K789" s="226"/>
      <c r="L789" s="226"/>
      <c r="M789" s="226"/>
      <c r="N789" s="226"/>
      <c r="O789" s="226"/>
      <c r="P789" s="226"/>
      <c r="Q789" s="226"/>
      <c r="R789" s="226"/>
      <c r="S789" s="226"/>
      <c r="T789" s="226"/>
      <c r="U789" s="226"/>
      <c r="V789" s="226"/>
      <c r="W789" s="226"/>
      <c r="X789" s="226" t="s">
        <v>60</v>
      </c>
      <c r="Y789" s="233">
        <v>1</v>
      </c>
      <c r="Z789" s="233">
        <v>15</v>
      </c>
      <c r="AA789" s="218">
        <f t="shared" si="46"/>
        <v>15</v>
      </c>
      <c r="AB789" s="226" t="s">
        <v>20</v>
      </c>
      <c r="AC789" s="215" t="s">
        <v>845</v>
      </c>
    </row>
    <row r="790" spans="1:29" ht="60" x14ac:dyDescent="0.25">
      <c r="A790" s="215">
        <v>787</v>
      </c>
      <c r="B790" s="226" t="s">
        <v>3005</v>
      </c>
      <c r="C790" s="216" t="s">
        <v>3006</v>
      </c>
      <c r="D790" s="215"/>
      <c r="E790" s="215"/>
      <c r="F790" s="215"/>
      <c r="G790" s="215"/>
      <c r="H790" s="215"/>
      <c r="I790" s="215"/>
      <c r="J790" s="215"/>
      <c r="K790" s="226"/>
      <c r="L790" s="226"/>
      <c r="M790" s="226"/>
      <c r="N790" s="226"/>
      <c r="O790" s="226"/>
      <c r="P790" s="226"/>
      <c r="Q790" s="226"/>
      <c r="R790" s="226"/>
      <c r="S790" s="226"/>
      <c r="T790" s="226"/>
      <c r="U790" s="226"/>
      <c r="V790" s="226"/>
      <c r="W790" s="226"/>
      <c r="X790" s="226" t="s">
        <v>60</v>
      </c>
      <c r="Y790" s="233">
        <v>1</v>
      </c>
      <c r="Z790" s="233">
        <v>15</v>
      </c>
      <c r="AA790" s="218">
        <f t="shared" si="46"/>
        <v>15</v>
      </c>
      <c r="AB790" s="226" t="s">
        <v>20</v>
      </c>
      <c r="AC790" s="215" t="s">
        <v>845</v>
      </c>
    </row>
    <row r="791" spans="1:29" ht="48" x14ac:dyDescent="0.25">
      <c r="A791" s="215">
        <v>788</v>
      </c>
      <c r="B791" s="226" t="s">
        <v>3007</v>
      </c>
      <c r="C791" s="216" t="s">
        <v>3008</v>
      </c>
      <c r="D791" s="215"/>
      <c r="E791" s="215"/>
      <c r="F791" s="215"/>
      <c r="G791" s="215"/>
      <c r="H791" s="215"/>
      <c r="I791" s="215"/>
      <c r="J791" s="215"/>
      <c r="K791" s="226"/>
      <c r="L791" s="226"/>
      <c r="M791" s="226"/>
      <c r="N791" s="226"/>
      <c r="O791" s="226"/>
      <c r="P791" s="226"/>
      <c r="Q791" s="226"/>
      <c r="R791" s="226"/>
      <c r="S791" s="226"/>
      <c r="T791" s="226"/>
      <c r="U791" s="226"/>
      <c r="V791" s="226"/>
      <c r="W791" s="226"/>
      <c r="X791" s="226" t="s">
        <v>60</v>
      </c>
      <c r="Y791" s="233">
        <v>1</v>
      </c>
      <c r="Z791" s="233">
        <v>15</v>
      </c>
      <c r="AA791" s="218">
        <f t="shared" si="46"/>
        <v>15</v>
      </c>
      <c r="AB791" s="226" t="s">
        <v>20</v>
      </c>
      <c r="AC791" s="215" t="s">
        <v>845</v>
      </c>
    </row>
    <row r="792" spans="1:29" ht="60" x14ac:dyDescent="0.25">
      <c r="A792" s="215">
        <v>789</v>
      </c>
      <c r="B792" s="226" t="s">
        <v>3009</v>
      </c>
      <c r="C792" s="216" t="s">
        <v>3010</v>
      </c>
      <c r="D792" s="215"/>
      <c r="E792" s="215"/>
      <c r="F792" s="215"/>
      <c r="G792" s="215"/>
      <c r="H792" s="215"/>
      <c r="I792" s="215"/>
      <c r="J792" s="215"/>
      <c r="K792" s="226"/>
      <c r="L792" s="226"/>
      <c r="M792" s="226"/>
      <c r="N792" s="226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 t="s">
        <v>60</v>
      </c>
      <c r="Y792" s="233">
        <v>1</v>
      </c>
      <c r="Z792" s="233">
        <v>15</v>
      </c>
      <c r="AA792" s="218">
        <f t="shared" si="46"/>
        <v>15</v>
      </c>
      <c r="AB792" s="226" t="s">
        <v>20</v>
      </c>
      <c r="AC792" s="215" t="s">
        <v>845</v>
      </c>
    </row>
    <row r="793" spans="1:29" ht="108" x14ac:dyDescent="0.25">
      <c r="A793" s="215">
        <v>790</v>
      </c>
      <c r="B793" s="226" t="s">
        <v>3011</v>
      </c>
      <c r="C793" s="216" t="s">
        <v>3012</v>
      </c>
      <c r="D793" s="215"/>
      <c r="E793" s="215"/>
      <c r="F793" s="215"/>
      <c r="G793" s="215"/>
      <c r="H793" s="215"/>
      <c r="I793" s="215"/>
      <c r="J793" s="215"/>
      <c r="K793" s="226"/>
      <c r="L793" s="226"/>
      <c r="M793" s="226"/>
      <c r="N793" s="226"/>
      <c r="O793" s="226"/>
      <c r="P793" s="226"/>
      <c r="Q793" s="226"/>
      <c r="R793" s="226"/>
      <c r="S793" s="226"/>
      <c r="T793" s="226"/>
      <c r="U793" s="226"/>
      <c r="V793" s="226"/>
      <c r="W793" s="226"/>
      <c r="X793" s="226" t="s">
        <v>60</v>
      </c>
      <c r="Y793" s="233">
        <v>1</v>
      </c>
      <c r="Z793" s="233">
        <v>15</v>
      </c>
      <c r="AA793" s="218">
        <f t="shared" si="46"/>
        <v>15</v>
      </c>
      <c r="AB793" s="226" t="s">
        <v>20</v>
      </c>
      <c r="AC793" s="215" t="s">
        <v>845</v>
      </c>
    </row>
    <row r="794" spans="1:29" ht="36" x14ac:dyDescent="0.25">
      <c r="A794" s="215">
        <v>791</v>
      </c>
      <c r="B794" s="226" t="s">
        <v>3013</v>
      </c>
      <c r="C794" s="216" t="s">
        <v>3014</v>
      </c>
      <c r="D794" s="215"/>
      <c r="E794" s="215"/>
      <c r="F794" s="215"/>
      <c r="G794" s="215"/>
      <c r="H794" s="215"/>
      <c r="I794" s="215"/>
      <c r="J794" s="215"/>
      <c r="K794" s="226"/>
      <c r="L794" s="226"/>
      <c r="M794" s="226"/>
      <c r="N794" s="226"/>
      <c r="O794" s="226"/>
      <c r="P794" s="226"/>
      <c r="Q794" s="226"/>
      <c r="R794" s="226"/>
      <c r="S794" s="226"/>
      <c r="T794" s="226"/>
      <c r="U794" s="226"/>
      <c r="V794" s="226"/>
      <c r="W794" s="226"/>
      <c r="X794" s="226" t="s">
        <v>60</v>
      </c>
      <c r="Y794" s="233">
        <v>1</v>
      </c>
      <c r="Z794" s="233">
        <v>20</v>
      </c>
      <c r="AA794" s="218">
        <f t="shared" si="46"/>
        <v>20</v>
      </c>
      <c r="AB794" s="226" t="s">
        <v>20</v>
      </c>
      <c r="AC794" s="215" t="s">
        <v>845</v>
      </c>
    </row>
    <row r="795" spans="1:29" ht="48" x14ac:dyDescent="0.25">
      <c r="A795" s="215">
        <v>792</v>
      </c>
      <c r="B795" s="226" t="s">
        <v>3015</v>
      </c>
      <c r="C795" s="216" t="s">
        <v>3016</v>
      </c>
      <c r="D795" s="215"/>
      <c r="E795" s="215"/>
      <c r="F795" s="215"/>
      <c r="G795" s="215"/>
      <c r="H795" s="215"/>
      <c r="I795" s="215"/>
      <c r="J795" s="215"/>
      <c r="K795" s="226"/>
      <c r="L795" s="226"/>
      <c r="M795" s="226"/>
      <c r="N795" s="226"/>
      <c r="O795" s="226"/>
      <c r="P795" s="226"/>
      <c r="Q795" s="226"/>
      <c r="R795" s="226"/>
      <c r="S795" s="226"/>
      <c r="T795" s="226"/>
      <c r="U795" s="226"/>
      <c r="V795" s="226"/>
      <c r="W795" s="226"/>
      <c r="X795" s="226" t="s">
        <v>60</v>
      </c>
      <c r="Y795" s="233">
        <v>1</v>
      </c>
      <c r="Z795" s="233">
        <v>25</v>
      </c>
      <c r="AA795" s="218">
        <f t="shared" si="46"/>
        <v>25</v>
      </c>
      <c r="AB795" s="226" t="s">
        <v>20</v>
      </c>
      <c r="AC795" s="215" t="s">
        <v>845</v>
      </c>
    </row>
    <row r="796" spans="1:29" ht="60" x14ac:dyDescent="0.25">
      <c r="A796" s="215">
        <v>793</v>
      </c>
      <c r="B796" s="226" t="s">
        <v>3017</v>
      </c>
      <c r="C796" s="216" t="s">
        <v>3018</v>
      </c>
      <c r="D796" s="215"/>
      <c r="E796" s="215"/>
      <c r="F796" s="215"/>
      <c r="G796" s="215"/>
      <c r="H796" s="215"/>
      <c r="I796" s="215"/>
      <c r="J796" s="215"/>
      <c r="K796" s="226"/>
      <c r="L796" s="226"/>
      <c r="M796" s="226"/>
      <c r="N796" s="226"/>
      <c r="O796" s="226"/>
      <c r="P796" s="226"/>
      <c r="Q796" s="226"/>
      <c r="R796" s="226"/>
      <c r="S796" s="226"/>
      <c r="T796" s="226"/>
      <c r="U796" s="226"/>
      <c r="V796" s="226"/>
      <c r="W796" s="226"/>
      <c r="X796" s="226" t="s">
        <v>60</v>
      </c>
      <c r="Y796" s="233">
        <v>1</v>
      </c>
      <c r="Z796" s="233">
        <v>25</v>
      </c>
      <c r="AA796" s="218">
        <f t="shared" si="46"/>
        <v>25</v>
      </c>
      <c r="AB796" s="226" t="s">
        <v>20</v>
      </c>
      <c r="AC796" s="215" t="s">
        <v>845</v>
      </c>
    </row>
    <row r="797" spans="1:29" ht="48" x14ac:dyDescent="0.25">
      <c r="A797" s="215">
        <v>794</v>
      </c>
      <c r="B797" s="226" t="s">
        <v>3019</v>
      </c>
      <c r="C797" s="216" t="s">
        <v>3020</v>
      </c>
      <c r="D797" s="215"/>
      <c r="E797" s="215"/>
      <c r="F797" s="215"/>
      <c r="G797" s="215"/>
      <c r="H797" s="215"/>
      <c r="I797" s="215"/>
      <c r="J797" s="215"/>
      <c r="K797" s="226"/>
      <c r="L797" s="226"/>
      <c r="M797" s="226"/>
      <c r="N797" s="226"/>
      <c r="O797" s="226"/>
      <c r="P797" s="226"/>
      <c r="Q797" s="226"/>
      <c r="R797" s="226"/>
      <c r="S797" s="226"/>
      <c r="T797" s="226"/>
      <c r="U797" s="226"/>
      <c r="V797" s="226"/>
      <c r="W797" s="226"/>
      <c r="X797" s="226" t="s">
        <v>60</v>
      </c>
      <c r="Y797" s="233">
        <v>1</v>
      </c>
      <c r="Z797" s="233">
        <v>15</v>
      </c>
      <c r="AA797" s="218">
        <f t="shared" si="46"/>
        <v>15</v>
      </c>
      <c r="AB797" s="226" t="s">
        <v>20</v>
      </c>
      <c r="AC797" s="215" t="s">
        <v>845</v>
      </c>
    </row>
    <row r="798" spans="1:29" ht="60" x14ac:dyDescent="0.25">
      <c r="A798" s="215">
        <v>795</v>
      </c>
      <c r="B798" s="226" t="s">
        <v>3021</v>
      </c>
      <c r="C798" s="216" t="s">
        <v>3022</v>
      </c>
      <c r="D798" s="215"/>
      <c r="E798" s="215"/>
      <c r="F798" s="215"/>
      <c r="G798" s="215"/>
      <c r="H798" s="215"/>
      <c r="I798" s="215"/>
      <c r="J798" s="215"/>
      <c r="K798" s="226"/>
      <c r="L798" s="226"/>
      <c r="M798" s="226"/>
      <c r="N798" s="226"/>
      <c r="O798" s="226"/>
      <c r="P798" s="226"/>
      <c r="Q798" s="226"/>
      <c r="R798" s="226"/>
      <c r="S798" s="226"/>
      <c r="T798" s="226"/>
      <c r="U798" s="226"/>
      <c r="V798" s="226"/>
      <c r="W798" s="226"/>
      <c r="X798" s="226" t="s">
        <v>60</v>
      </c>
      <c r="Y798" s="233">
        <v>1</v>
      </c>
      <c r="Z798" s="233">
        <v>15</v>
      </c>
      <c r="AA798" s="218">
        <f t="shared" si="46"/>
        <v>15</v>
      </c>
      <c r="AB798" s="226" t="s">
        <v>20</v>
      </c>
      <c r="AC798" s="215" t="s">
        <v>845</v>
      </c>
    </row>
    <row r="799" spans="1:29" ht="60" x14ac:dyDescent="0.25">
      <c r="A799" s="215">
        <v>796</v>
      </c>
      <c r="B799" s="226" t="s">
        <v>3023</v>
      </c>
      <c r="C799" s="216" t="s">
        <v>3024</v>
      </c>
      <c r="D799" s="215"/>
      <c r="E799" s="215"/>
      <c r="F799" s="215"/>
      <c r="G799" s="215"/>
      <c r="H799" s="215"/>
      <c r="I799" s="215"/>
      <c r="J799" s="215"/>
      <c r="K799" s="226"/>
      <c r="L799" s="226"/>
      <c r="M799" s="226"/>
      <c r="N799" s="226"/>
      <c r="O799" s="226"/>
      <c r="P799" s="226"/>
      <c r="Q799" s="226"/>
      <c r="R799" s="226"/>
      <c r="S799" s="226"/>
      <c r="T799" s="226"/>
      <c r="U799" s="226"/>
      <c r="V799" s="226"/>
      <c r="W799" s="226"/>
      <c r="X799" s="226" t="s">
        <v>60</v>
      </c>
      <c r="Y799" s="233">
        <v>1</v>
      </c>
      <c r="Z799" s="233">
        <v>15</v>
      </c>
      <c r="AA799" s="218">
        <f t="shared" si="46"/>
        <v>15</v>
      </c>
      <c r="AB799" s="226" t="s">
        <v>20</v>
      </c>
      <c r="AC799" s="215" t="s">
        <v>845</v>
      </c>
    </row>
    <row r="800" spans="1:29" ht="60" x14ac:dyDescent="0.25">
      <c r="A800" s="215">
        <v>797</v>
      </c>
      <c r="B800" s="226" t="s">
        <v>3025</v>
      </c>
      <c r="C800" s="216" t="s">
        <v>3026</v>
      </c>
      <c r="D800" s="215"/>
      <c r="E800" s="215"/>
      <c r="F800" s="215"/>
      <c r="G800" s="215"/>
      <c r="H800" s="215"/>
      <c r="I800" s="215"/>
      <c r="J800" s="215"/>
      <c r="K800" s="226"/>
      <c r="L800" s="226"/>
      <c r="M800" s="226"/>
      <c r="N800" s="226"/>
      <c r="O800" s="226"/>
      <c r="P800" s="226"/>
      <c r="Q800" s="226"/>
      <c r="R800" s="226"/>
      <c r="S800" s="226"/>
      <c r="T800" s="226"/>
      <c r="U800" s="226"/>
      <c r="V800" s="226"/>
      <c r="W800" s="226"/>
      <c r="X800" s="226" t="s">
        <v>60</v>
      </c>
      <c r="Y800" s="233">
        <v>1</v>
      </c>
      <c r="Z800" s="233">
        <v>15</v>
      </c>
      <c r="AA800" s="218">
        <f t="shared" si="46"/>
        <v>15</v>
      </c>
      <c r="AB800" s="226" t="s">
        <v>20</v>
      </c>
      <c r="AC800" s="215" t="s">
        <v>845</v>
      </c>
    </row>
    <row r="801" spans="1:29" ht="84" x14ac:dyDescent="0.25">
      <c r="A801" s="215">
        <v>798</v>
      </c>
      <c r="B801" s="226" t="s">
        <v>3027</v>
      </c>
      <c r="C801" s="216" t="s">
        <v>3028</v>
      </c>
      <c r="D801" s="215"/>
      <c r="E801" s="215"/>
      <c r="F801" s="215"/>
      <c r="G801" s="215"/>
      <c r="H801" s="215"/>
      <c r="I801" s="215"/>
      <c r="J801" s="215"/>
      <c r="K801" s="226"/>
      <c r="L801" s="226"/>
      <c r="M801" s="226"/>
      <c r="N801" s="226"/>
      <c r="O801" s="226"/>
      <c r="P801" s="226"/>
      <c r="Q801" s="226"/>
      <c r="R801" s="226"/>
      <c r="S801" s="226"/>
      <c r="T801" s="226"/>
      <c r="U801" s="226"/>
      <c r="V801" s="226"/>
      <c r="W801" s="226"/>
      <c r="X801" s="226" t="s">
        <v>60</v>
      </c>
      <c r="Y801" s="233">
        <v>1</v>
      </c>
      <c r="Z801" s="233">
        <v>15</v>
      </c>
      <c r="AA801" s="218">
        <f t="shared" si="46"/>
        <v>15</v>
      </c>
      <c r="AB801" s="226" t="s">
        <v>20</v>
      </c>
      <c r="AC801" s="215" t="s">
        <v>845</v>
      </c>
    </row>
    <row r="802" spans="1:29" ht="48" x14ac:dyDescent="0.25">
      <c r="A802" s="215">
        <v>799</v>
      </c>
      <c r="B802" s="226" t="s">
        <v>3029</v>
      </c>
      <c r="C802" s="216" t="s">
        <v>3030</v>
      </c>
      <c r="D802" s="215"/>
      <c r="E802" s="215"/>
      <c r="F802" s="215"/>
      <c r="G802" s="215"/>
      <c r="H802" s="215"/>
      <c r="I802" s="215"/>
      <c r="J802" s="215"/>
      <c r="K802" s="226"/>
      <c r="L802" s="226"/>
      <c r="M802" s="226"/>
      <c r="N802" s="226"/>
      <c r="O802" s="226"/>
      <c r="P802" s="226"/>
      <c r="Q802" s="226"/>
      <c r="R802" s="226"/>
      <c r="S802" s="226"/>
      <c r="T802" s="226"/>
      <c r="U802" s="226"/>
      <c r="V802" s="226"/>
      <c r="W802" s="226"/>
      <c r="X802" s="226" t="s">
        <v>60</v>
      </c>
      <c r="Y802" s="233">
        <v>1</v>
      </c>
      <c r="Z802" s="233">
        <v>25</v>
      </c>
      <c r="AA802" s="218">
        <f t="shared" si="46"/>
        <v>25</v>
      </c>
      <c r="AB802" s="226" t="s">
        <v>20</v>
      </c>
      <c r="AC802" s="215" t="s">
        <v>845</v>
      </c>
    </row>
    <row r="803" spans="1:29" ht="36" x14ac:dyDescent="0.25">
      <c r="A803" s="215">
        <v>800</v>
      </c>
      <c r="B803" s="226" t="s">
        <v>3031</v>
      </c>
      <c r="C803" s="216" t="s">
        <v>3032</v>
      </c>
      <c r="D803" s="215"/>
      <c r="E803" s="215"/>
      <c r="F803" s="215"/>
      <c r="G803" s="215"/>
      <c r="H803" s="215"/>
      <c r="I803" s="215"/>
      <c r="J803" s="215"/>
      <c r="K803" s="226"/>
      <c r="L803" s="226"/>
      <c r="M803" s="226"/>
      <c r="N803" s="226"/>
      <c r="O803" s="226"/>
      <c r="P803" s="226"/>
      <c r="Q803" s="226"/>
      <c r="R803" s="226"/>
      <c r="S803" s="226"/>
      <c r="T803" s="226"/>
      <c r="U803" s="226"/>
      <c r="V803" s="226"/>
      <c r="W803" s="226"/>
      <c r="X803" s="226" t="s">
        <v>60</v>
      </c>
      <c r="Y803" s="233">
        <v>1</v>
      </c>
      <c r="Z803" s="233">
        <v>25</v>
      </c>
      <c r="AA803" s="218">
        <f t="shared" si="46"/>
        <v>25</v>
      </c>
      <c r="AB803" s="226" t="s">
        <v>20</v>
      </c>
      <c r="AC803" s="215" t="s">
        <v>845</v>
      </c>
    </row>
    <row r="804" spans="1:29" ht="36" x14ac:dyDescent="0.25">
      <c r="A804" s="215">
        <v>801</v>
      </c>
      <c r="B804" s="226" t="s">
        <v>3033</v>
      </c>
      <c r="C804" s="216" t="s">
        <v>3034</v>
      </c>
      <c r="D804" s="215"/>
      <c r="E804" s="215"/>
      <c r="F804" s="215"/>
      <c r="G804" s="215"/>
      <c r="H804" s="215"/>
      <c r="I804" s="215"/>
      <c r="J804" s="215"/>
      <c r="K804" s="226"/>
      <c r="L804" s="226"/>
      <c r="M804" s="226"/>
      <c r="N804" s="226"/>
      <c r="O804" s="226"/>
      <c r="P804" s="226"/>
      <c r="Q804" s="226"/>
      <c r="R804" s="226"/>
      <c r="S804" s="226"/>
      <c r="T804" s="226"/>
      <c r="U804" s="226"/>
      <c r="V804" s="226"/>
      <c r="W804" s="226"/>
      <c r="X804" s="226" t="s">
        <v>60</v>
      </c>
      <c r="Y804" s="233">
        <v>1</v>
      </c>
      <c r="Z804" s="233">
        <v>20</v>
      </c>
      <c r="AA804" s="218">
        <f t="shared" si="46"/>
        <v>20</v>
      </c>
      <c r="AB804" s="226" t="s">
        <v>20</v>
      </c>
      <c r="AC804" s="215" t="s">
        <v>845</v>
      </c>
    </row>
    <row r="805" spans="1:29" ht="24" x14ac:dyDescent="0.25">
      <c r="A805" s="215">
        <v>802</v>
      </c>
      <c r="B805" s="226" t="s">
        <v>3035</v>
      </c>
      <c r="C805" s="216" t="s">
        <v>3036</v>
      </c>
      <c r="D805" s="215"/>
      <c r="E805" s="215"/>
      <c r="F805" s="215"/>
      <c r="G805" s="215"/>
      <c r="H805" s="215"/>
      <c r="I805" s="215"/>
      <c r="J805" s="215"/>
      <c r="K805" s="226"/>
      <c r="L805" s="226"/>
      <c r="M805" s="226"/>
      <c r="N805" s="226"/>
      <c r="O805" s="226"/>
      <c r="P805" s="226"/>
      <c r="Q805" s="226"/>
      <c r="R805" s="226"/>
      <c r="S805" s="226"/>
      <c r="T805" s="226"/>
      <c r="U805" s="226"/>
      <c r="V805" s="226"/>
      <c r="W805" s="226"/>
      <c r="X805" s="226" t="s">
        <v>60</v>
      </c>
      <c r="Y805" s="233">
        <v>1</v>
      </c>
      <c r="Z805" s="233">
        <v>15</v>
      </c>
      <c r="AA805" s="218">
        <f t="shared" si="46"/>
        <v>15</v>
      </c>
      <c r="AB805" s="226" t="s">
        <v>20</v>
      </c>
      <c r="AC805" s="215" t="s">
        <v>845</v>
      </c>
    </row>
    <row r="806" spans="1:29" ht="48" x14ac:dyDescent="0.25">
      <c r="A806" s="215">
        <v>803</v>
      </c>
      <c r="B806" s="226" t="s">
        <v>3037</v>
      </c>
      <c r="C806" s="216" t="s">
        <v>3038</v>
      </c>
      <c r="D806" s="215"/>
      <c r="E806" s="215"/>
      <c r="F806" s="215"/>
      <c r="G806" s="215"/>
      <c r="H806" s="215"/>
      <c r="I806" s="215"/>
      <c r="J806" s="215"/>
      <c r="K806" s="226"/>
      <c r="L806" s="226"/>
      <c r="M806" s="226"/>
      <c r="N806" s="226"/>
      <c r="O806" s="226"/>
      <c r="P806" s="226"/>
      <c r="Q806" s="226"/>
      <c r="R806" s="226"/>
      <c r="S806" s="226"/>
      <c r="T806" s="226"/>
      <c r="U806" s="226"/>
      <c r="V806" s="226"/>
      <c r="W806" s="226"/>
      <c r="X806" s="226" t="s">
        <v>60</v>
      </c>
      <c r="Y806" s="233">
        <v>1</v>
      </c>
      <c r="Z806" s="233">
        <v>15</v>
      </c>
      <c r="AA806" s="218">
        <f t="shared" si="46"/>
        <v>15</v>
      </c>
      <c r="AB806" s="226" t="s">
        <v>20</v>
      </c>
      <c r="AC806" s="215" t="s">
        <v>845</v>
      </c>
    </row>
    <row r="807" spans="1:29" ht="24" x14ac:dyDescent="0.25">
      <c r="A807" s="215">
        <v>804</v>
      </c>
      <c r="B807" s="226" t="s">
        <v>3039</v>
      </c>
      <c r="C807" s="216" t="s">
        <v>3040</v>
      </c>
      <c r="D807" s="215"/>
      <c r="E807" s="215"/>
      <c r="F807" s="215"/>
      <c r="G807" s="215"/>
      <c r="H807" s="215"/>
      <c r="I807" s="215"/>
      <c r="J807" s="215"/>
      <c r="K807" s="226"/>
      <c r="L807" s="226"/>
      <c r="M807" s="226"/>
      <c r="N807" s="226"/>
      <c r="O807" s="226"/>
      <c r="P807" s="226"/>
      <c r="Q807" s="226"/>
      <c r="R807" s="226"/>
      <c r="S807" s="226"/>
      <c r="T807" s="226"/>
      <c r="U807" s="226"/>
      <c r="V807" s="226"/>
      <c r="W807" s="226"/>
      <c r="X807" s="226" t="s">
        <v>60</v>
      </c>
      <c r="Y807" s="233">
        <v>1</v>
      </c>
      <c r="Z807" s="233">
        <v>20</v>
      </c>
      <c r="AA807" s="218">
        <f t="shared" si="46"/>
        <v>20</v>
      </c>
      <c r="AB807" s="226" t="s">
        <v>20</v>
      </c>
      <c r="AC807" s="215" t="s">
        <v>845</v>
      </c>
    </row>
    <row r="808" spans="1:29" ht="24" x14ac:dyDescent="0.25">
      <c r="A808" s="215">
        <v>805</v>
      </c>
      <c r="B808" s="226" t="s">
        <v>3041</v>
      </c>
      <c r="C808" s="216" t="s">
        <v>3042</v>
      </c>
      <c r="D808" s="215"/>
      <c r="E808" s="215"/>
      <c r="F808" s="215"/>
      <c r="G808" s="215"/>
      <c r="H808" s="215"/>
      <c r="I808" s="215"/>
      <c r="J808" s="215"/>
      <c r="K808" s="226"/>
      <c r="L808" s="226"/>
      <c r="M808" s="226"/>
      <c r="N808" s="226"/>
      <c r="O808" s="226"/>
      <c r="P808" s="226"/>
      <c r="Q808" s="226"/>
      <c r="R808" s="226"/>
      <c r="S808" s="226"/>
      <c r="T808" s="226"/>
      <c r="U808" s="226"/>
      <c r="V808" s="226"/>
      <c r="W808" s="226"/>
      <c r="X808" s="226" t="s">
        <v>60</v>
      </c>
      <c r="Y808" s="233">
        <v>1</v>
      </c>
      <c r="Z808" s="233">
        <v>12.5</v>
      </c>
      <c r="AA808" s="218">
        <f t="shared" si="46"/>
        <v>12.5</v>
      </c>
      <c r="AB808" s="226" t="s">
        <v>20</v>
      </c>
      <c r="AC808" s="215" t="s">
        <v>845</v>
      </c>
    </row>
    <row r="809" spans="1:29" x14ac:dyDescent="0.25">
      <c r="A809" s="215">
        <v>806</v>
      </c>
      <c r="B809" s="226"/>
      <c r="C809" s="216"/>
      <c r="D809" s="215"/>
      <c r="E809" s="215"/>
      <c r="F809" s="215"/>
      <c r="G809" s="215"/>
      <c r="H809" s="215"/>
      <c r="I809" s="215"/>
      <c r="J809" s="215"/>
      <c r="K809" s="226"/>
      <c r="L809" s="226"/>
      <c r="M809" s="226"/>
      <c r="N809" s="226"/>
      <c r="O809" s="226"/>
      <c r="P809" s="226"/>
      <c r="Q809" s="226"/>
      <c r="R809" s="226"/>
      <c r="S809" s="226"/>
      <c r="T809" s="226"/>
      <c r="U809" s="226"/>
      <c r="V809" s="226"/>
      <c r="W809" s="226"/>
      <c r="X809" s="226" t="s">
        <v>60</v>
      </c>
      <c r="Y809" s="233">
        <v>1</v>
      </c>
      <c r="Z809" s="233">
        <v>12.5</v>
      </c>
      <c r="AA809" s="218">
        <f t="shared" si="46"/>
        <v>12.5</v>
      </c>
      <c r="AB809" s="226" t="s">
        <v>20</v>
      </c>
      <c r="AC809" s="215" t="s">
        <v>845</v>
      </c>
    </row>
    <row r="810" spans="1:29" ht="48" x14ac:dyDescent="0.25">
      <c r="A810" s="215">
        <v>807</v>
      </c>
      <c r="B810" s="226" t="s">
        <v>3043</v>
      </c>
      <c r="C810" s="216" t="s">
        <v>3044</v>
      </c>
      <c r="D810" s="215"/>
      <c r="E810" s="215"/>
      <c r="F810" s="215"/>
      <c r="G810" s="215"/>
      <c r="H810" s="215"/>
      <c r="I810" s="215"/>
      <c r="J810" s="215"/>
      <c r="K810" s="226"/>
      <c r="L810" s="226"/>
      <c r="M810" s="226"/>
      <c r="N810" s="226"/>
      <c r="O810" s="226"/>
      <c r="P810" s="226"/>
      <c r="Q810" s="226"/>
      <c r="R810" s="226"/>
      <c r="S810" s="226"/>
      <c r="T810" s="226"/>
      <c r="U810" s="226"/>
      <c r="V810" s="226"/>
      <c r="W810" s="226"/>
      <c r="X810" s="226" t="s">
        <v>60</v>
      </c>
      <c r="Y810" s="233">
        <v>1</v>
      </c>
      <c r="Z810" s="233">
        <v>20</v>
      </c>
      <c r="AA810" s="218">
        <f t="shared" si="46"/>
        <v>20</v>
      </c>
      <c r="AB810" s="226" t="s">
        <v>20</v>
      </c>
      <c r="AC810" s="215" t="s">
        <v>845</v>
      </c>
    </row>
    <row r="811" spans="1:29" ht="48" x14ac:dyDescent="0.25">
      <c r="A811" s="215">
        <v>808</v>
      </c>
      <c r="B811" s="226" t="s">
        <v>3045</v>
      </c>
      <c r="C811" s="216" t="s">
        <v>3046</v>
      </c>
      <c r="D811" s="215"/>
      <c r="E811" s="215"/>
      <c r="F811" s="215"/>
      <c r="G811" s="215"/>
      <c r="H811" s="215"/>
      <c r="I811" s="215"/>
      <c r="J811" s="215"/>
      <c r="K811" s="226"/>
      <c r="L811" s="226"/>
      <c r="M811" s="226"/>
      <c r="N811" s="226"/>
      <c r="O811" s="226"/>
      <c r="P811" s="226"/>
      <c r="Q811" s="226"/>
      <c r="R811" s="226"/>
      <c r="S811" s="226"/>
      <c r="T811" s="226"/>
      <c r="U811" s="226"/>
      <c r="V811" s="226"/>
      <c r="W811" s="226"/>
      <c r="X811" s="226" t="s">
        <v>60</v>
      </c>
      <c r="Y811" s="233">
        <v>1</v>
      </c>
      <c r="Z811" s="233">
        <v>20</v>
      </c>
      <c r="AA811" s="218">
        <f t="shared" si="46"/>
        <v>20</v>
      </c>
      <c r="AB811" s="226" t="s">
        <v>20</v>
      </c>
      <c r="AC811" s="215" t="s">
        <v>845</v>
      </c>
    </row>
    <row r="812" spans="1:29" ht="48" x14ac:dyDescent="0.25">
      <c r="A812" s="215">
        <v>809</v>
      </c>
      <c r="B812" s="226" t="s">
        <v>3047</v>
      </c>
      <c r="C812" s="216" t="s">
        <v>3048</v>
      </c>
      <c r="D812" s="215"/>
      <c r="E812" s="215"/>
      <c r="F812" s="215"/>
      <c r="G812" s="215"/>
      <c r="H812" s="215"/>
      <c r="I812" s="215"/>
      <c r="J812" s="215"/>
      <c r="K812" s="226"/>
      <c r="L812" s="226"/>
      <c r="M812" s="226"/>
      <c r="N812" s="226"/>
      <c r="O812" s="226"/>
      <c r="P812" s="226"/>
      <c r="Q812" s="226"/>
      <c r="R812" s="226"/>
      <c r="S812" s="226"/>
      <c r="T812" s="226"/>
      <c r="U812" s="226"/>
      <c r="V812" s="226"/>
      <c r="W812" s="226"/>
      <c r="X812" s="226" t="s">
        <v>60</v>
      </c>
      <c r="Y812" s="233">
        <v>1</v>
      </c>
      <c r="Z812" s="233">
        <v>25</v>
      </c>
      <c r="AA812" s="218">
        <f t="shared" si="46"/>
        <v>25</v>
      </c>
      <c r="AB812" s="226" t="s">
        <v>20</v>
      </c>
      <c r="AC812" s="215" t="s">
        <v>845</v>
      </c>
    </row>
    <row r="813" spans="1:29" ht="36" x14ac:dyDescent="0.25">
      <c r="A813" s="215">
        <v>810</v>
      </c>
      <c r="B813" s="226" t="s">
        <v>3049</v>
      </c>
      <c r="C813" s="216" t="s">
        <v>3050</v>
      </c>
      <c r="D813" s="215"/>
      <c r="E813" s="215"/>
      <c r="F813" s="215"/>
      <c r="G813" s="215"/>
      <c r="H813" s="215"/>
      <c r="I813" s="215"/>
      <c r="J813" s="215"/>
      <c r="K813" s="226"/>
      <c r="L813" s="226"/>
      <c r="M813" s="226"/>
      <c r="N813" s="226"/>
      <c r="O813" s="226"/>
      <c r="P813" s="226"/>
      <c r="Q813" s="226"/>
      <c r="R813" s="226"/>
      <c r="S813" s="226"/>
      <c r="T813" s="226"/>
      <c r="U813" s="226"/>
      <c r="V813" s="226"/>
      <c r="W813" s="226"/>
      <c r="X813" s="226" t="s">
        <v>60</v>
      </c>
      <c r="Y813" s="233">
        <v>1</v>
      </c>
      <c r="Z813" s="233">
        <v>15</v>
      </c>
      <c r="AA813" s="218">
        <f t="shared" si="46"/>
        <v>15</v>
      </c>
      <c r="AB813" s="226" t="s">
        <v>20</v>
      </c>
      <c r="AC813" s="215" t="s">
        <v>845</v>
      </c>
    </row>
    <row r="814" spans="1:29" ht="36" x14ac:dyDescent="0.25">
      <c r="A814" s="215">
        <v>811</v>
      </c>
      <c r="B814" s="226" t="s">
        <v>3051</v>
      </c>
      <c r="C814" s="216" t="s">
        <v>3052</v>
      </c>
      <c r="D814" s="215"/>
      <c r="E814" s="215"/>
      <c r="F814" s="215"/>
      <c r="G814" s="215"/>
      <c r="H814" s="215"/>
      <c r="I814" s="215"/>
      <c r="J814" s="215"/>
      <c r="K814" s="226"/>
      <c r="L814" s="226"/>
      <c r="M814" s="226"/>
      <c r="N814" s="226"/>
      <c r="O814" s="226"/>
      <c r="P814" s="226"/>
      <c r="Q814" s="226"/>
      <c r="R814" s="226"/>
      <c r="S814" s="226"/>
      <c r="T814" s="226"/>
      <c r="U814" s="226"/>
      <c r="V814" s="226"/>
      <c r="W814" s="226"/>
      <c r="X814" s="226" t="s">
        <v>60</v>
      </c>
      <c r="Y814" s="233">
        <v>1</v>
      </c>
      <c r="Z814" s="233">
        <v>25</v>
      </c>
      <c r="AA814" s="218">
        <f t="shared" si="46"/>
        <v>25</v>
      </c>
      <c r="AB814" s="226" t="s">
        <v>20</v>
      </c>
      <c r="AC814" s="215" t="s">
        <v>845</v>
      </c>
    </row>
    <row r="815" spans="1:29" ht="36" x14ac:dyDescent="0.25">
      <c r="A815" s="215">
        <v>812</v>
      </c>
      <c r="B815" s="226" t="s">
        <v>3053</v>
      </c>
      <c r="C815" s="216" t="s">
        <v>3054</v>
      </c>
      <c r="D815" s="215"/>
      <c r="E815" s="215"/>
      <c r="F815" s="215"/>
      <c r="G815" s="215"/>
      <c r="H815" s="215"/>
      <c r="I815" s="215"/>
      <c r="J815" s="215"/>
      <c r="K815" s="226"/>
      <c r="L815" s="226"/>
      <c r="M815" s="226"/>
      <c r="N815" s="226"/>
      <c r="O815" s="226"/>
      <c r="P815" s="226"/>
      <c r="Q815" s="226"/>
      <c r="R815" s="226"/>
      <c r="S815" s="226"/>
      <c r="T815" s="226"/>
      <c r="U815" s="226"/>
      <c r="V815" s="226"/>
      <c r="W815" s="226"/>
      <c r="X815" s="226" t="s">
        <v>60</v>
      </c>
      <c r="Y815" s="233">
        <v>1</v>
      </c>
      <c r="Z815" s="233">
        <v>25</v>
      </c>
      <c r="AA815" s="218">
        <f t="shared" si="46"/>
        <v>25</v>
      </c>
      <c r="AB815" s="226" t="s">
        <v>20</v>
      </c>
      <c r="AC815" s="215" t="s">
        <v>845</v>
      </c>
    </row>
    <row r="816" spans="1:29" ht="36" x14ac:dyDescent="0.25">
      <c r="A816" s="215">
        <v>813</v>
      </c>
      <c r="B816" s="226" t="s">
        <v>3055</v>
      </c>
      <c r="C816" s="216" t="s">
        <v>3056</v>
      </c>
      <c r="D816" s="215"/>
      <c r="E816" s="215"/>
      <c r="F816" s="215"/>
      <c r="G816" s="215"/>
      <c r="H816" s="215"/>
      <c r="I816" s="215"/>
      <c r="J816" s="215"/>
      <c r="K816" s="226"/>
      <c r="L816" s="226"/>
      <c r="M816" s="226"/>
      <c r="N816" s="226"/>
      <c r="O816" s="226"/>
      <c r="P816" s="226"/>
      <c r="Q816" s="226"/>
      <c r="R816" s="226"/>
      <c r="S816" s="226"/>
      <c r="T816" s="226"/>
      <c r="U816" s="226"/>
      <c r="V816" s="226"/>
      <c r="W816" s="226"/>
      <c r="X816" s="226" t="s">
        <v>60</v>
      </c>
      <c r="Y816" s="233">
        <v>1</v>
      </c>
      <c r="Z816" s="233">
        <v>25</v>
      </c>
      <c r="AA816" s="218">
        <f t="shared" si="46"/>
        <v>25</v>
      </c>
      <c r="AB816" s="226" t="s">
        <v>20</v>
      </c>
      <c r="AC816" s="215" t="s">
        <v>845</v>
      </c>
    </row>
    <row r="817" spans="1:29" ht="36" x14ac:dyDescent="0.25">
      <c r="A817" s="215">
        <v>814</v>
      </c>
      <c r="B817" s="226" t="s">
        <v>3057</v>
      </c>
      <c r="C817" s="216" t="s">
        <v>3058</v>
      </c>
      <c r="D817" s="215"/>
      <c r="E817" s="215"/>
      <c r="F817" s="215"/>
      <c r="G817" s="215"/>
      <c r="H817" s="215"/>
      <c r="I817" s="215"/>
      <c r="J817" s="215"/>
      <c r="K817" s="226"/>
      <c r="L817" s="226"/>
      <c r="M817" s="226"/>
      <c r="N817" s="226"/>
      <c r="O817" s="226"/>
      <c r="P817" s="226"/>
      <c r="Q817" s="226"/>
      <c r="R817" s="226"/>
      <c r="S817" s="226"/>
      <c r="T817" s="226"/>
      <c r="U817" s="226"/>
      <c r="V817" s="226"/>
      <c r="W817" s="226"/>
      <c r="X817" s="226" t="s">
        <v>60</v>
      </c>
      <c r="Y817" s="233">
        <v>1</v>
      </c>
      <c r="Z817" s="233">
        <v>25</v>
      </c>
      <c r="AA817" s="218">
        <f t="shared" si="46"/>
        <v>25</v>
      </c>
      <c r="AB817" s="226" t="s">
        <v>20</v>
      </c>
      <c r="AC817" s="215" t="s">
        <v>845</v>
      </c>
    </row>
    <row r="818" spans="1:29" ht="36" x14ac:dyDescent="0.25">
      <c r="A818" s="215">
        <v>815</v>
      </c>
      <c r="B818" s="226" t="s">
        <v>3059</v>
      </c>
      <c r="C818" s="216" t="s">
        <v>3060</v>
      </c>
      <c r="D818" s="215"/>
      <c r="E818" s="215"/>
      <c r="F818" s="215"/>
      <c r="G818" s="215"/>
      <c r="H818" s="215"/>
      <c r="I818" s="215"/>
      <c r="J818" s="215"/>
      <c r="K818" s="226"/>
      <c r="L818" s="226"/>
      <c r="M818" s="226"/>
      <c r="N818" s="226"/>
      <c r="O818" s="226"/>
      <c r="P818" s="226"/>
      <c r="Q818" s="226"/>
      <c r="R818" s="226"/>
      <c r="S818" s="226"/>
      <c r="T818" s="226"/>
      <c r="U818" s="226"/>
      <c r="V818" s="226"/>
      <c r="W818" s="226"/>
      <c r="X818" s="226" t="s">
        <v>60</v>
      </c>
      <c r="Y818" s="233">
        <v>1</v>
      </c>
      <c r="Z818" s="233">
        <v>25</v>
      </c>
      <c r="AA818" s="218">
        <f t="shared" si="46"/>
        <v>25</v>
      </c>
      <c r="AB818" s="226" t="s">
        <v>20</v>
      </c>
      <c r="AC818" s="215" t="s">
        <v>845</v>
      </c>
    </row>
    <row r="819" spans="1:29" ht="24" x14ac:dyDescent="0.25">
      <c r="A819" s="215">
        <v>816</v>
      </c>
      <c r="B819" s="226" t="s">
        <v>3061</v>
      </c>
      <c r="C819" s="216" t="s">
        <v>3062</v>
      </c>
      <c r="D819" s="215"/>
      <c r="E819" s="215"/>
      <c r="F819" s="215"/>
      <c r="G819" s="215"/>
      <c r="H819" s="215"/>
      <c r="I819" s="215"/>
      <c r="J819" s="215"/>
      <c r="K819" s="226"/>
      <c r="L819" s="226"/>
      <c r="M819" s="226"/>
      <c r="N819" s="226"/>
      <c r="O819" s="226"/>
      <c r="P819" s="226"/>
      <c r="Q819" s="226"/>
      <c r="R819" s="226"/>
      <c r="S819" s="226"/>
      <c r="T819" s="226"/>
      <c r="U819" s="226"/>
      <c r="V819" s="226"/>
      <c r="W819" s="226"/>
      <c r="X819" s="226" t="s">
        <v>60</v>
      </c>
      <c r="Y819" s="233">
        <v>1</v>
      </c>
      <c r="Z819" s="233">
        <v>15</v>
      </c>
      <c r="AA819" s="218">
        <f t="shared" si="46"/>
        <v>15</v>
      </c>
      <c r="AB819" s="226" t="s">
        <v>20</v>
      </c>
      <c r="AC819" s="215" t="s">
        <v>845</v>
      </c>
    </row>
    <row r="820" spans="1:29" ht="24" x14ac:dyDescent="0.25">
      <c r="A820" s="215">
        <v>817</v>
      </c>
      <c r="B820" s="226" t="s">
        <v>3063</v>
      </c>
      <c r="C820" s="216" t="s">
        <v>3064</v>
      </c>
      <c r="D820" s="215"/>
      <c r="E820" s="215"/>
      <c r="F820" s="215"/>
      <c r="G820" s="215"/>
      <c r="H820" s="215"/>
      <c r="I820" s="215"/>
      <c r="J820" s="215"/>
      <c r="K820" s="226"/>
      <c r="L820" s="226"/>
      <c r="M820" s="226"/>
      <c r="N820" s="226"/>
      <c r="O820" s="226"/>
      <c r="P820" s="226"/>
      <c r="Q820" s="226"/>
      <c r="R820" s="226"/>
      <c r="S820" s="226"/>
      <c r="T820" s="226"/>
      <c r="U820" s="226"/>
      <c r="V820" s="226"/>
      <c r="W820" s="226"/>
      <c r="X820" s="226" t="s">
        <v>60</v>
      </c>
      <c r="Y820" s="233">
        <v>1</v>
      </c>
      <c r="Z820" s="233">
        <v>15</v>
      </c>
      <c r="AA820" s="218">
        <f t="shared" si="46"/>
        <v>15</v>
      </c>
      <c r="AB820" s="226" t="s">
        <v>20</v>
      </c>
      <c r="AC820" s="215" t="s">
        <v>845</v>
      </c>
    </row>
    <row r="821" spans="1:29" ht="36" x14ac:dyDescent="0.25">
      <c r="A821" s="215">
        <v>818</v>
      </c>
      <c r="B821" s="226" t="s">
        <v>3065</v>
      </c>
      <c r="C821" s="216" t="s">
        <v>3066</v>
      </c>
      <c r="D821" s="215"/>
      <c r="E821" s="215"/>
      <c r="F821" s="215"/>
      <c r="G821" s="215"/>
      <c r="H821" s="215"/>
      <c r="I821" s="215"/>
      <c r="J821" s="215"/>
      <c r="K821" s="226"/>
      <c r="L821" s="226"/>
      <c r="M821" s="226"/>
      <c r="N821" s="226"/>
      <c r="O821" s="226"/>
      <c r="P821" s="226"/>
      <c r="Q821" s="226"/>
      <c r="R821" s="226"/>
      <c r="S821" s="226"/>
      <c r="T821" s="226"/>
      <c r="U821" s="226"/>
      <c r="V821" s="226"/>
      <c r="W821" s="226"/>
      <c r="X821" s="226" t="s">
        <v>60</v>
      </c>
      <c r="Y821" s="233">
        <v>1</v>
      </c>
      <c r="Z821" s="233">
        <v>15</v>
      </c>
      <c r="AA821" s="218">
        <f t="shared" si="46"/>
        <v>15</v>
      </c>
      <c r="AB821" s="226" t="s">
        <v>20</v>
      </c>
      <c r="AC821" s="215" t="s">
        <v>845</v>
      </c>
    </row>
    <row r="822" spans="1:29" ht="48" x14ac:dyDescent="0.25">
      <c r="A822" s="215">
        <v>819</v>
      </c>
      <c r="B822" s="226" t="s">
        <v>3067</v>
      </c>
      <c r="C822" s="216" t="s">
        <v>3068</v>
      </c>
      <c r="D822" s="215"/>
      <c r="E822" s="215"/>
      <c r="F822" s="215"/>
      <c r="G822" s="215"/>
      <c r="H822" s="215"/>
      <c r="I822" s="215"/>
      <c r="J822" s="215"/>
      <c r="K822" s="226"/>
      <c r="L822" s="226"/>
      <c r="M822" s="226"/>
      <c r="N822" s="226"/>
      <c r="O822" s="226"/>
      <c r="P822" s="226"/>
      <c r="Q822" s="226"/>
      <c r="R822" s="226"/>
      <c r="S822" s="226"/>
      <c r="T822" s="226"/>
      <c r="U822" s="226"/>
      <c r="V822" s="226"/>
      <c r="W822" s="226"/>
      <c r="X822" s="226" t="s">
        <v>60</v>
      </c>
      <c r="Y822" s="233">
        <v>1</v>
      </c>
      <c r="Z822" s="233">
        <v>15</v>
      </c>
      <c r="AA822" s="218">
        <f t="shared" si="46"/>
        <v>15</v>
      </c>
      <c r="AB822" s="226" t="s">
        <v>20</v>
      </c>
      <c r="AC822" s="215" t="s">
        <v>845</v>
      </c>
    </row>
    <row r="823" spans="1:29" ht="48" x14ac:dyDescent="0.25">
      <c r="A823" s="215">
        <v>820</v>
      </c>
      <c r="B823" s="226" t="s">
        <v>3069</v>
      </c>
      <c r="C823" s="216" t="s">
        <v>3070</v>
      </c>
      <c r="D823" s="215"/>
      <c r="E823" s="215"/>
      <c r="F823" s="215"/>
      <c r="G823" s="215"/>
      <c r="H823" s="215"/>
      <c r="I823" s="215"/>
      <c r="J823" s="215"/>
      <c r="K823" s="226"/>
      <c r="L823" s="226"/>
      <c r="M823" s="226"/>
      <c r="N823" s="226"/>
      <c r="O823" s="226"/>
      <c r="P823" s="226"/>
      <c r="Q823" s="226"/>
      <c r="R823" s="226"/>
      <c r="S823" s="226"/>
      <c r="T823" s="226"/>
      <c r="U823" s="226"/>
      <c r="V823" s="226"/>
      <c r="W823" s="226"/>
      <c r="X823" s="226" t="s">
        <v>60</v>
      </c>
      <c r="Y823" s="233">
        <v>1</v>
      </c>
      <c r="Z823" s="233">
        <v>15</v>
      </c>
      <c r="AA823" s="218">
        <f t="shared" si="46"/>
        <v>15</v>
      </c>
      <c r="AB823" s="226" t="s">
        <v>20</v>
      </c>
      <c r="AC823" s="215" t="s">
        <v>845</v>
      </c>
    </row>
    <row r="824" spans="1:29" ht="24" x14ac:dyDescent="0.25">
      <c r="A824" s="215">
        <v>821</v>
      </c>
      <c r="B824" s="226" t="s">
        <v>3071</v>
      </c>
      <c r="C824" s="216" t="s">
        <v>3072</v>
      </c>
      <c r="D824" s="215"/>
      <c r="E824" s="215"/>
      <c r="F824" s="215"/>
      <c r="G824" s="215"/>
      <c r="H824" s="215"/>
      <c r="I824" s="215"/>
      <c r="J824" s="215"/>
      <c r="K824" s="226"/>
      <c r="L824" s="226"/>
      <c r="M824" s="226"/>
      <c r="N824" s="226"/>
      <c r="O824" s="226"/>
      <c r="P824" s="226"/>
      <c r="Q824" s="226"/>
      <c r="R824" s="226"/>
      <c r="S824" s="226"/>
      <c r="T824" s="226"/>
      <c r="U824" s="226"/>
      <c r="V824" s="226"/>
      <c r="W824" s="226"/>
      <c r="X824" s="226" t="s">
        <v>60</v>
      </c>
      <c r="Y824" s="233">
        <v>1</v>
      </c>
      <c r="Z824" s="233">
        <v>15</v>
      </c>
      <c r="AA824" s="218">
        <f t="shared" si="46"/>
        <v>15</v>
      </c>
      <c r="AB824" s="226" t="s">
        <v>20</v>
      </c>
      <c r="AC824" s="215" t="s">
        <v>845</v>
      </c>
    </row>
    <row r="825" spans="1:29" ht="36" x14ac:dyDescent="0.25">
      <c r="A825" s="215">
        <v>822</v>
      </c>
      <c r="B825" s="226" t="s">
        <v>3073</v>
      </c>
      <c r="C825" s="216" t="s">
        <v>3074</v>
      </c>
      <c r="D825" s="215"/>
      <c r="E825" s="215"/>
      <c r="F825" s="215"/>
      <c r="G825" s="215"/>
      <c r="H825" s="215"/>
      <c r="I825" s="215"/>
      <c r="J825" s="215"/>
      <c r="K825" s="226"/>
      <c r="L825" s="226"/>
      <c r="M825" s="226"/>
      <c r="N825" s="226"/>
      <c r="O825" s="226"/>
      <c r="P825" s="226"/>
      <c r="Q825" s="226"/>
      <c r="R825" s="226"/>
      <c r="S825" s="226"/>
      <c r="T825" s="226"/>
      <c r="U825" s="226"/>
      <c r="V825" s="226"/>
      <c r="W825" s="226"/>
      <c r="X825" s="226" t="s">
        <v>60</v>
      </c>
      <c r="Y825" s="233">
        <v>1</v>
      </c>
      <c r="Z825" s="233">
        <v>15</v>
      </c>
      <c r="AA825" s="218">
        <f t="shared" si="46"/>
        <v>15</v>
      </c>
      <c r="AB825" s="226" t="s">
        <v>20</v>
      </c>
      <c r="AC825" s="215" t="s">
        <v>845</v>
      </c>
    </row>
    <row r="826" spans="1:29" ht="36" x14ac:dyDescent="0.25">
      <c r="A826" s="215">
        <v>823</v>
      </c>
      <c r="B826" s="226" t="s">
        <v>3075</v>
      </c>
      <c r="C826" s="216" t="s">
        <v>3076</v>
      </c>
      <c r="D826" s="215"/>
      <c r="E826" s="215"/>
      <c r="F826" s="215"/>
      <c r="G826" s="215"/>
      <c r="H826" s="215"/>
      <c r="I826" s="215"/>
      <c r="J826" s="215"/>
      <c r="K826" s="226"/>
      <c r="L826" s="226"/>
      <c r="M826" s="226"/>
      <c r="N826" s="226"/>
      <c r="O826" s="226"/>
      <c r="P826" s="226"/>
      <c r="Q826" s="226"/>
      <c r="R826" s="226"/>
      <c r="S826" s="226"/>
      <c r="T826" s="226"/>
      <c r="U826" s="226"/>
      <c r="V826" s="226"/>
      <c r="W826" s="226"/>
      <c r="X826" s="226" t="s">
        <v>60</v>
      </c>
      <c r="Y826" s="233">
        <v>1</v>
      </c>
      <c r="Z826" s="233">
        <v>20</v>
      </c>
      <c r="AA826" s="218">
        <f t="shared" si="46"/>
        <v>20</v>
      </c>
      <c r="AB826" s="226" t="s">
        <v>20</v>
      </c>
      <c r="AC826" s="215" t="s">
        <v>845</v>
      </c>
    </row>
    <row r="827" spans="1:29" ht="48" x14ac:dyDescent="0.25">
      <c r="A827" s="215">
        <v>824</v>
      </c>
      <c r="B827" s="226" t="s">
        <v>3077</v>
      </c>
      <c r="C827" s="216" t="s">
        <v>3078</v>
      </c>
      <c r="D827" s="215"/>
      <c r="E827" s="215"/>
      <c r="F827" s="215"/>
      <c r="G827" s="215"/>
      <c r="H827" s="215"/>
      <c r="I827" s="215"/>
      <c r="J827" s="215"/>
      <c r="K827" s="226"/>
      <c r="L827" s="226"/>
      <c r="M827" s="226"/>
      <c r="N827" s="226"/>
      <c r="O827" s="226"/>
      <c r="P827" s="226"/>
      <c r="Q827" s="226"/>
      <c r="R827" s="226"/>
      <c r="S827" s="226"/>
      <c r="T827" s="226"/>
      <c r="U827" s="226"/>
      <c r="V827" s="226"/>
      <c r="W827" s="226"/>
      <c r="X827" s="226" t="s">
        <v>60</v>
      </c>
      <c r="Y827" s="233">
        <v>1</v>
      </c>
      <c r="Z827" s="233">
        <v>20</v>
      </c>
      <c r="AA827" s="218">
        <f t="shared" si="46"/>
        <v>20</v>
      </c>
      <c r="AB827" s="226" t="s">
        <v>20</v>
      </c>
      <c r="AC827" s="215" t="s">
        <v>845</v>
      </c>
    </row>
    <row r="828" spans="1:29" ht="48" x14ac:dyDescent="0.25">
      <c r="A828" s="215">
        <v>825</v>
      </c>
      <c r="B828" s="226" t="s">
        <v>3079</v>
      </c>
      <c r="C828" s="216" t="s">
        <v>3080</v>
      </c>
      <c r="D828" s="215"/>
      <c r="E828" s="215"/>
      <c r="F828" s="215"/>
      <c r="G828" s="215"/>
      <c r="H828" s="215"/>
      <c r="I828" s="215"/>
      <c r="J828" s="215"/>
      <c r="K828" s="226"/>
      <c r="L828" s="226"/>
      <c r="M828" s="226"/>
      <c r="N828" s="226"/>
      <c r="O828" s="226"/>
      <c r="P828" s="226"/>
      <c r="Q828" s="226"/>
      <c r="R828" s="226"/>
      <c r="S828" s="226"/>
      <c r="T828" s="226"/>
      <c r="U828" s="226"/>
      <c r="V828" s="226"/>
      <c r="W828" s="226"/>
      <c r="X828" s="226" t="s">
        <v>60</v>
      </c>
      <c r="Y828" s="233">
        <v>1</v>
      </c>
      <c r="Z828" s="233">
        <v>20</v>
      </c>
      <c r="AA828" s="218">
        <f t="shared" si="46"/>
        <v>20</v>
      </c>
      <c r="AB828" s="226" t="s">
        <v>20</v>
      </c>
      <c r="AC828" s="215" t="s">
        <v>845</v>
      </c>
    </row>
    <row r="829" spans="1:29" ht="48" x14ac:dyDescent="0.25">
      <c r="A829" s="215">
        <v>826</v>
      </c>
      <c r="B829" s="226" t="s">
        <v>3081</v>
      </c>
      <c r="C829" s="216" t="s">
        <v>3082</v>
      </c>
      <c r="D829" s="215"/>
      <c r="E829" s="215"/>
      <c r="F829" s="215"/>
      <c r="G829" s="215"/>
      <c r="H829" s="215"/>
      <c r="I829" s="215"/>
      <c r="J829" s="215"/>
      <c r="K829" s="226"/>
      <c r="L829" s="226"/>
      <c r="M829" s="226"/>
      <c r="N829" s="226"/>
      <c r="O829" s="226"/>
      <c r="P829" s="226"/>
      <c r="Q829" s="226"/>
      <c r="R829" s="226"/>
      <c r="S829" s="226"/>
      <c r="T829" s="226"/>
      <c r="U829" s="226"/>
      <c r="V829" s="226"/>
      <c r="W829" s="226"/>
      <c r="X829" s="226" t="s">
        <v>60</v>
      </c>
      <c r="Y829" s="233">
        <v>1</v>
      </c>
      <c r="Z829" s="233">
        <v>25</v>
      </c>
      <c r="AA829" s="218">
        <f t="shared" si="46"/>
        <v>25</v>
      </c>
      <c r="AB829" s="226" t="s">
        <v>20</v>
      </c>
      <c r="AC829" s="215" t="s">
        <v>845</v>
      </c>
    </row>
    <row r="830" spans="1:29" ht="48" x14ac:dyDescent="0.25">
      <c r="A830" s="215">
        <v>827</v>
      </c>
      <c r="B830" s="226" t="s">
        <v>3083</v>
      </c>
      <c r="C830" s="216" t="s">
        <v>3084</v>
      </c>
      <c r="D830" s="215"/>
      <c r="E830" s="215"/>
      <c r="F830" s="215"/>
      <c r="G830" s="215"/>
      <c r="H830" s="215"/>
      <c r="I830" s="215"/>
      <c r="J830" s="215"/>
      <c r="K830" s="226"/>
      <c r="L830" s="226"/>
      <c r="M830" s="226"/>
      <c r="N830" s="226"/>
      <c r="O830" s="226"/>
      <c r="P830" s="226"/>
      <c r="Q830" s="226"/>
      <c r="R830" s="226"/>
      <c r="S830" s="226"/>
      <c r="T830" s="226"/>
      <c r="U830" s="226"/>
      <c r="V830" s="226"/>
      <c r="W830" s="226"/>
      <c r="X830" s="226" t="s">
        <v>60</v>
      </c>
      <c r="Y830" s="233">
        <v>1</v>
      </c>
      <c r="Z830" s="233">
        <v>20</v>
      </c>
      <c r="AA830" s="218">
        <f t="shared" si="46"/>
        <v>20</v>
      </c>
      <c r="AB830" s="226" t="s">
        <v>20</v>
      </c>
      <c r="AC830" s="215" t="s">
        <v>845</v>
      </c>
    </row>
    <row r="831" spans="1:29" ht="24" x14ac:dyDescent="0.25">
      <c r="A831" s="215">
        <v>828</v>
      </c>
      <c r="B831" s="226" t="s">
        <v>3085</v>
      </c>
      <c r="C831" s="216" t="s">
        <v>3086</v>
      </c>
      <c r="D831" s="215"/>
      <c r="E831" s="215"/>
      <c r="F831" s="215"/>
      <c r="G831" s="215"/>
      <c r="H831" s="215"/>
      <c r="I831" s="215"/>
      <c r="J831" s="215"/>
      <c r="K831" s="226"/>
      <c r="L831" s="226"/>
      <c r="M831" s="226"/>
      <c r="N831" s="226"/>
      <c r="O831" s="226"/>
      <c r="P831" s="226"/>
      <c r="Q831" s="226"/>
      <c r="R831" s="226"/>
      <c r="S831" s="226"/>
      <c r="T831" s="226"/>
      <c r="U831" s="226"/>
      <c r="V831" s="226"/>
      <c r="W831" s="226"/>
      <c r="X831" s="226" t="s">
        <v>60</v>
      </c>
      <c r="Y831" s="233">
        <v>1</v>
      </c>
      <c r="Z831" s="233">
        <v>20</v>
      </c>
      <c r="AA831" s="218">
        <f t="shared" si="46"/>
        <v>20</v>
      </c>
      <c r="AB831" s="226" t="s">
        <v>20</v>
      </c>
      <c r="AC831" s="215" t="s">
        <v>845</v>
      </c>
    </row>
    <row r="832" spans="1:29" ht="60" x14ac:dyDescent="0.25">
      <c r="A832" s="215">
        <v>829</v>
      </c>
      <c r="B832" s="226" t="s">
        <v>3087</v>
      </c>
      <c r="C832" s="216" t="s">
        <v>3088</v>
      </c>
      <c r="D832" s="215"/>
      <c r="E832" s="215"/>
      <c r="F832" s="215"/>
      <c r="G832" s="215"/>
      <c r="H832" s="215"/>
      <c r="I832" s="215"/>
      <c r="J832" s="215"/>
      <c r="K832" s="226"/>
      <c r="L832" s="226"/>
      <c r="M832" s="226"/>
      <c r="N832" s="226"/>
      <c r="O832" s="226"/>
      <c r="P832" s="226"/>
      <c r="Q832" s="226"/>
      <c r="R832" s="226"/>
      <c r="S832" s="226"/>
      <c r="T832" s="226"/>
      <c r="U832" s="226"/>
      <c r="V832" s="226"/>
      <c r="W832" s="226"/>
      <c r="X832" s="226" t="s">
        <v>60</v>
      </c>
      <c r="Y832" s="233">
        <v>1</v>
      </c>
      <c r="Z832" s="233">
        <v>15</v>
      </c>
      <c r="AA832" s="218">
        <f t="shared" si="46"/>
        <v>15</v>
      </c>
      <c r="AB832" s="226" t="s">
        <v>20</v>
      </c>
      <c r="AC832" s="215" t="s">
        <v>845</v>
      </c>
    </row>
    <row r="833" spans="1:29" ht="36" x14ac:dyDescent="0.25">
      <c r="A833" s="215">
        <v>830</v>
      </c>
      <c r="B833" s="226" t="s">
        <v>3089</v>
      </c>
      <c r="C833" s="216" t="s">
        <v>3090</v>
      </c>
      <c r="D833" s="215"/>
      <c r="E833" s="215"/>
      <c r="F833" s="215"/>
      <c r="G833" s="215"/>
      <c r="H833" s="215"/>
      <c r="I833" s="215"/>
      <c r="J833" s="215"/>
      <c r="K833" s="226"/>
      <c r="L833" s="226"/>
      <c r="M833" s="226"/>
      <c r="N833" s="226"/>
      <c r="O833" s="226"/>
      <c r="P833" s="226"/>
      <c r="Q833" s="226"/>
      <c r="R833" s="226"/>
      <c r="S833" s="226"/>
      <c r="T833" s="226"/>
      <c r="U833" s="226"/>
      <c r="V833" s="226"/>
      <c r="W833" s="226"/>
      <c r="X833" s="226" t="s">
        <v>60</v>
      </c>
      <c r="Y833" s="233">
        <v>1</v>
      </c>
      <c r="Z833" s="233">
        <v>25</v>
      </c>
      <c r="AA833" s="218">
        <f t="shared" si="46"/>
        <v>25</v>
      </c>
      <c r="AB833" s="226" t="s">
        <v>20</v>
      </c>
      <c r="AC833" s="215" t="s">
        <v>845</v>
      </c>
    </row>
    <row r="834" spans="1:29" ht="36" x14ac:dyDescent="0.25">
      <c r="A834" s="215">
        <v>831</v>
      </c>
      <c r="B834" s="226" t="s">
        <v>3091</v>
      </c>
      <c r="C834" s="216" t="s">
        <v>3092</v>
      </c>
      <c r="D834" s="215"/>
      <c r="E834" s="215"/>
      <c r="F834" s="215"/>
      <c r="G834" s="215"/>
      <c r="H834" s="215"/>
      <c r="I834" s="215"/>
      <c r="J834" s="215"/>
      <c r="K834" s="226"/>
      <c r="L834" s="226"/>
      <c r="M834" s="226"/>
      <c r="N834" s="226"/>
      <c r="O834" s="226"/>
      <c r="P834" s="226"/>
      <c r="Q834" s="226"/>
      <c r="R834" s="226"/>
      <c r="S834" s="226"/>
      <c r="T834" s="226"/>
      <c r="U834" s="226"/>
      <c r="V834" s="226"/>
      <c r="W834" s="226"/>
      <c r="X834" s="226" t="s">
        <v>60</v>
      </c>
      <c r="Y834" s="233">
        <v>1</v>
      </c>
      <c r="Z834" s="233">
        <v>25</v>
      </c>
      <c r="AA834" s="218">
        <f t="shared" si="46"/>
        <v>25</v>
      </c>
      <c r="AB834" s="226" t="s">
        <v>20</v>
      </c>
      <c r="AC834" s="215" t="s">
        <v>845</v>
      </c>
    </row>
    <row r="835" spans="1:29" ht="48" x14ac:dyDescent="0.25">
      <c r="A835" s="215">
        <v>832</v>
      </c>
      <c r="B835" s="226" t="s">
        <v>3093</v>
      </c>
      <c r="C835" s="216" t="s">
        <v>3094</v>
      </c>
      <c r="D835" s="215"/>
      <c r="E835" s="215"/>
      <c r="F835" s="215"/>
      <c r="G835" s="215"/>
      <c r="H835" s="215"/>
      <c r="I835" s="215"/>
      <c r="J835" s="215"/>
      <c r="K835" s="226"/>
      <c r="L835" s="226"/>
      <c r="M835" s="226"/>
      <c r="N835" s="226"/>
      <c r="O835" s="226"/>
      <c r="P835" s="226"/>
      <c r="Q835" s="226"/>
      <c r="R835" s="226"/>
      <c r="S835" s="226"/>
      <c r="T835" s="226"/>
      <c r="U835" s="226"/>
      <c r="V835" s="226"/>
      <c r="W835" s="226"/>
      <c r="X835" s="226" t="s">
        <v>60</v>
      </c>
      <c r="Y835" s="233">
        <v>1</v>
      </c>
      <c r="Z835" s="233">
        <v>15</v>
      </c>
      <c r="AA835" s="218">
        <f t="shared" ref="AA835:AA898" si="47">Y835*Z835</f>
        <v>15</v>
      </c>
      <c r="AB835" s="226" t="s">
        <v>20</v>
      </c>
      <c r="AC835" s="215" t="s">
        <v>845</v>
      </c>
    </row>
    <row r="836" spans="1:29" ht="48" x14ac:dyDescent="0.25">
      <c r="A836" s="215">
        <v>833</v>
      </c>
      <c r="B836" s="226" t="s">
        <v>3095</v>
      </c>
      <c r="C836" s="216" t="s">
        <v>3096</v>
      </c>
      <c r="D836" s="215"/>
      <c r="E836" s="215"/>
      <c r="F836" s="215"/>
      <c r="G836" s="215"/>
      <c r="H836" s="215"/>
      <c r="I836" s="215"/>
      <c r="J836" s="215"/>
      <c r="K836" s="226"/>
      <c r="L836" s="226"/>
      <c r="M836" s="226"/>
      <c r="N836" s="226"/>
      <c r="O836" s="226"/>
      <c r="P836" s="226"/>
      <c r="Q836" s="226"/>
      <c r="R836" s="226"/>
      <c r="S836" s="226"/>
      <c r="T836" s="226"/>
      <c r="U836" s="226"/>
      <c r="V836" s="226"/>
      <c r="W836" s="226"/>
      <c r="X836" s="226" t="s">
        <v>60</v>
      </c>
      <c r="Y836" s="233">
        <v>1</v>
      </c>
      <c r="Z836" s="233">
        <v>25</v>
      </c>
      <c r="AA836" s="218">
        <f t="shared" si="47"/>
        <v>25</v>
      </c>
      <c r="AB836" s="226" t="s">
        <v>20</v>
      </c>
      <c r="AC836" s="215" t="s">
        <v>845</v>
      </c>
    </row>
    <row r="837" spans="1:29" ht="48" x14ac:dyDescent="0.25">
      <c r="A837" s="215">
        <v>834</v>
      </c>
      <c r="B837" s="226" t="s">
        <v>3097</v>
      </c>
      <c r="C837" s="216" t="s">
        <v>3098</v>
      </c>
      <c r="D837" s="215"/>
      <c r="E837" s="215"/>
      <c r="F837" s="215"/>
      <c r="G837" s="215"/>
      <c r="H837" s="215"/>
      <c r="I837" s="215"/>
      <c r="J837" s="215"/>
      <c r="K837" s="226"/>
      <c r="L837" s="226"/>
      <c r="M837" s="226"/>
      <c r="N837" s="226"/>
      <c r="O837" s="226"/>
      <c r="P837" s="226"/>
      <c r="Q837" s="226"/>
      <c r="R837" s="226"/>
      <c r="S837" s="226"/>
      <c r="T837" s="226"/>
      <c r="U837" s="226"/>
      <c r="V837" s="226"/>
      <c r="W837" s="226"/>
      <c r="X837" s="226" t="s">
        <v>60</v>
      </c>
      <c r="Y837" s="233">
        <v>1</v>
      </c>
      <c r="Z837" s="233">
        <v>15</v>
      </c>
      <c r="AA837" s="218">
        <f t="shared" si="47"/>
        <v>15</v>
      </c>
      <c r="AB837" s="226" t="s">
        <v>20</v>
      </c>
      <c r="AC837" s="215" t="s">
        <v>845</v>
      </c>
    </row>
    <row r="838" spans="1:29" ht="60" x14ac:dyDescent="0.25">
      <c r="A838" s="215">
        <v>835</v>
      </c>
      <c r="B838" s="226" t="s">
        <v>3099</v>
      </c>
      <c r="C838" s="216" t="s">
        <v>3100</v>
      </c>
      <c r="D838" s="215"/>
      <c r="E838" s="215"/>
      <c r="F838" s="215"/>
      <c r="G838" s="215"/>
      <c r="H838" s="215"/>
      <c r="I838" s="215"/>
      <c r="J838" s="215"/>
      <c r="K838" s="226"/>
      <c r="L838" s="226"/>
      <c r="M838" s="226"/>
      <c r="N838" s="226"/>
      <c r="O838" s="226"/>
      <c r="P838" s="226"/>
      <c r="Q838" s="226"/>
      <c r="R838" s="226"/>
      <c r="S838" s="226"/>
      <c r="T838" s="226"/>
      <c r="U838" s="226"/>
      <c r="V838" s="226"/>
      <c r="W838" s="226"/>
      <c r="X838" s="226" t="s">
        <v>60</v>
      </c>
      <c r="Y838" s="233">
        <v>1</v>
      </c>
      <c r="Z838" s="233">
        <v>20</v>
      </c>
      <c r="AA838" s="218">
        <f t="shared" si="47"/>
        <v>20</v>
      </c>
      <c r="AB838" s="226" t="s">
        <v>20</v>
      </c>
      <c r="AC838" s="215" t="s">
        <v>845</v>
      </c>
    </row>
    <row r="839" spans="1:29" ht="48" x14ac:dyDescent="0.25">
      <c r="A839" s="215">
        <v>836</v>
      </c>
      <c r="B839" s="226" t="s">
        <v>3101</v>
      </c>
      <c r="C839" s="216" t="s">
        <v>3102</v>
      </c>
      <c r="D839" s="215"/>
      <c r="E839" s="215"/>
      <c r="F839" s="215"/>
      <c r="G839" s="215"/>
      <c r="H839" s="215"/>
      <c r="I839" s="215"/>
      <c r="J839" s="215"/>
      <c r="K839" s="226"/>
      <c r="L839" s="226"/>
      <c r="M839" s="226"/>
      <c r="N839" s="226"/>
      <c r="O839" s="226"/>
      <c r="P839" s="226"/>
      <c r="Q839" s="226"/>
      <c r="R839" s="226"/>
      <c r="S839" s="226"/>
      <c r="T839" s="226"/>
      <c r="U839" s="226"/>
      <c r="V839" s="226"/>
      <c r="W839" s="226"/>
      <c r="X839" s="226" t="s">
        <v>60</v>
      </c>
      <c r="Y839" s="233">
        <v>1</v>
      </c>
      <c r="Z839" s="233">
        <v>20</v>
      </c>
      <c r="AA839" s="218">
        <f t="shared" si="47"/>
        <v>20</v>
      </c>
      <c r="AB839" s="226" t="s">
        <v>20</v>
      </c>
      <c r="AC839" s="215" t="s">
        <v>845</v>
      </c>
    </row>
    <row r="840" spans="1:29" ht="60" x14ac:dyDescent="0.25">
      <c r="A840" s="215">
        <v>837</v>
      </c>
      <c r="B840" s="226" t="s">
        <v>3103</v>
      </c>
      <c r="C840" s="216" t="s">
        <v>3104</v>
      </c>
      <c r="D840" s="215"/>
      <c r="E840" s="215"/>
      <c r="F840" s="215"/>
      <c r="G840" s="215"/>
      <c r="H840" s="215"/>
      <c r="I840" s="215"/>
      <c r="J840" s="215"/>
      <c r="K840" s="226"/>
      <c r="L840" s="226"/>
      <c r="M840" s="226"/>
      <c r="N840" s="226"/>
      <c r="O840" s="226"/>
      <c r="P840" s="226"/>
      <c r="Q840" s="226"/>
      <c r="R840" s="226"/>
      <c r="S840" s="226"/>
      <c r="T840" s="226"/>
      <c r="U840" s="226"/>
      <c r="V840" s="226"/>
      <c r="W840" s="226"/>
      <c r="X840" s="226" t="s">
        <v>60</v>
      </c>
      <c r="Y840" s="233">
        <v>1</v>
      </c>
      <c r="Z840" s="233">
        <v>15</v>
      </c>
      <c r="AA840" s="218">
        <f t="shared" si="47"/>
        <v>15</v>
      </c>
      <c r="AB840" s="226" t="s">
        <v>20</v>
      </c>
      <c r="AC840" s="215" t="s">
        <v>845</v>
      </c>
    </row>
    <row r="841" spans="1:29" ht="60" x14ac:dyDescent="0.25">
      <c r="A841" s="215">
        <v>838</v>
      </c>
      <c r="B841" s="226" t="s">
        <v>3105</v>
      </c>
      <c r="C841" s="216" t="s">
        <v>3106</v>
      </c>
      <c r="D841" s="215"/>
      <c r="E841" s="215"/>
      <c r="F841" s="215"/>
      <c r="G841" s="215"/>
      <c r="H841" s="215"/>
      <c r="I841" s="215"/>
      <c r="J841" s="215"/>
      <c r="K841" s="226"/>
      <c r="L841" s="226"/>
      <c r="M841" s="226"/>
      <c r="N841" s="226"/>
      <c r="O841" s="226"/>
      <c r="P841" s="226"/>
      <c r="Q841" s="226"/>
      <c r="R841" s="226"/>
      <c r="S841" s="226"/>
      <c r="T841" s="226"/>
      <c r="U841" s="226"/>
      <c r="V841" s="226"/>
      <c r="W841" s="226"/>
      <c r="X841" s="226" t="s">
        <v>60</v>
      </c>
      <c r="Y841" s="233">
        <v>1</v>
      </c>
      <c r="Z841" s="233">
        <v>25</v>
      </c>
      <c r="AA841" s="218">
        <f t="shared" si="47"/>
        <v>25</v>
      </c>
      <c r="AB841" s="226" t="s">
        <v>20</v>
      </c>
      <c r="AC841" s="215" t="s">
        <v>845</v>
      </c>
    </row>
    <row r="842" spans="1:29" ht="36" x14ac:dyDescent="0.25">
      <c r="A842" s="215">
        <v>839</v>
      </c>
      <c r="B842" s="226" t="s">
        <v>3107</v>
      </c>
      <c r="C842" s="216" t="s">
        <v>3108</v>
      </c>
      <c r="D842" s="215"/>
      <c r="E842" s="215"/>
      <c r="F842" s="215"/>
      <c r="G842" s="215"/>
      <c r="H842" s="215"/>
      <c r="I842" s="215"/>
      <c r="J842" s="215"/>
      <c r="K842" s="226"/>
      <c r="L842" s="226"/>
      <c r="M842" s="226"/>
      <c r="N842" s="226"/>
      <c r="O842" s="226"/>
      <c r="P842" s="226"/>
      <c r="Q842" s="226"/>
      <c r="R842" s="226"/>
      <c r="S842" s="226"/>
      <c r="T842" s="226"/>
      <c r="U842" s="226"/>
      <c r="V842" s="226"/>
      <c r="W842" s="226"/>
      <c r="X842" s="226" t="s">
        <v>60</v>
      </c>
      <c r="Y842" s="233">
        <v>1</v>
      </c>
      <c r="Z842" s="233">
        <v>25</v>
      </c>
      <c r="AA842" s="218">
        <f t="shared" si="47"/>
        <v>25</v>
      </c>
      <c r="AB842" s="226" t="s">
        <v>20</v>
      </c>
      <c r="AC842" s="215" t="s">
        <v>845</v>
      </c>
    </row>
    <row r="843" spans="1:29" ht="60" x14ac:dyDescent="0.25">
      <c r="A843" s="215">
        <v>840</v>
      </c>
      <c r="B843" s="226" t="s">
        <v>3109</v>
      </c>
      <c r="C843" s="216" t="s">
        <v>3110</v>
      </c>
      <c r="D843" s="215"/>
      <c r="E843" s="215"/>
      <c r="F843" s="215"/>
      <c r="G843" s="215"/>
      <c r="H843" s="215"/>
      <c r="I843" s="215"/>
      <c r="J843" s="215"/>
      <c r="K843" s="226"/>
      <c r="L843" s="226"/>
      <c r="M843" s="226"/>
      <c r="N843" s="226"/>
      <c r="O843" s="226"/>
      <c r="P843" s="226"/>
      <c r="Q843" s="226"/>
      <c r="R843" s="226"/>
      <c r="S843" s="226"/>
      <c r="T843" s="226"/>
      <c r="U843" s="226"/>
      <c r="V843" s="226"/>
      <c r="W843" s="226"/>
      <c r="X843" s="226" t="s">
        <v>60</v>
      </c>
      <c r="Y843" s="233">
        <v>1</v>
      </c>
      <c r="Z843" s="233">
        <v>25</v>
      </c>
      <c r="AA843" s="218">
        <f t="shared" si="47"/>
        <v>25</v>
      </c>
      <c r="AB843" s="226" t="s">
        <v>20</v>
      </c>
      <c r="AC843" s="215" t="s">
        <v>845</v>
      </c>
    </row>
    <row r="844" spans="1:29" ht="48" x14ac:dyDescent="0.25">
      <c r="A844" s="215">
        <v>841</v>
      </c>
      <c r="B844" s="226" t="s">
        <v>3111</v>
      </c>
      <c r="C844" s="216" t="s">
        <v>3112</v>
      </c>
      <c r="D844" s="215"/>
      <c r="E844" s="215"/>
      <c r="F844" s="215"/>
      <c r="G844" s="215"/>
      <c r="H844" s="215"/>
      <c r="I844" s="215"/>
      <c r="J844" s="215"/>
      <c r="K844" s="226"/>
      <c r="L844" s="226"/>
      <c r="M844" s="226"/>
      <c r="N844" s="226"/>
      <c r="O844" s="226"/>
      <c r="P844" s="226"/>
      <c r="Q844" s="226"/>
      <c r="R844" s="226"/>
      <c r="S844" s="226"/>
      <c r="T844" s="226"/>
      <c r="U844" s="226"/>
      <c r="V844" s="226"/>
      <c r="W844" s="226"/>
      <c r="X844" s="226" t="s">
        <v>60</v>
      </c>
      <c r="Y844" s="233">
        <v>1</v>
      </c>
      <c r="Z844" s="233">
        <v>25</v>
      </c>
      <c r="AA844" s="218">
        <f t="shared" si="47"/>
        <v>25</v>
      </c>
      <c r="AB844" s="226" t="s">
        <v>20</v>
      </c>
      <c r="AC844" s="215" t="s">
        <v>845</v>
      </c>
    </row>
    <row r="845" spans="1:29" ht="48" x14ac:dyDescent="0.25">
      <c r="A845" s="215">
        <v>842</v>
      </c>
      <c r="B845" s="226" t="s">
        <v>3113</v>
      </c>
      <c r="C845" s="216" t="s">
        <v>3114</v>
      </c>
      <c r="D845" s="215"/>
      <c r="E845" s="215"/>
      <c r="F845" s="215"/>
      <c r="G845" s="215"/>
      <c r="H845" s="215"/>
      <c r="I845" s="215"/>
      <c r="J845" s="215"/>
      <c r="K845" s="226"/>
      <c r="L845" s="226"/>
      <c r="M845" s="226"/>
      <c r="N845" s="226"/>
      <c r="O845" s="226"/>
      <c r="P845" s="226"/>
      <c r="Q845" s="226"/>
      <c r="R845" s="226"/>
      <c r="S845" s="226"/>
      <c r="T845" s="226"/>
      <c r="U845" s="226"/>
      <c r="V845" s="226"/>
      <c r="W845" s="226"/>
      <c r="X845" s="226" t="s">
        <v>60</v>
      </c>
      <c r="Y845" s="233">
        <v>1</v>
      </c>
      <c r="Z845" s="233">
        <v>25</v>
      </c>
      <c r="AA845" s="218">
        <f t="shared" si="47"/>
        <v>25</v>
      </c>
      <c r="AB845" s="226" t="s">
        <v>20</v>
      </c>
      <c r="AC845" s="215" t="s">
        <v>845</v>
      </c>
    </row>
    <row r="846" spans="1:29" ht="48" x14ac:dyDescent="0.25">
      <c r="A846" s="215">
        <v>843</v>
      </c>
      <c r="B846" s="226" t="s">
        <v>3115</v>
      </c>
      <c r="C846" s="216" t="s">
        <v>3116</v>
      </c>
      <c r="D846" s="215"/>
      <c r="E846" s="215"/>
      <c r="F846" s="215"/>
      <c r="G846" s="215"/>
      <c r="H846" s="215"/>
      <c r="I846" s="215"/>
      <c r="J846" s="215"/>
      <c r="K846" s="226"/>
      <c r="L846" s="226"/>
      <c r="M846" s="226"/>
      <c r="N846" s="226"/>
      <c r="O846" s="226"/>
      <c r="P846" s="226"/>
      <c r="Q846" s="226"/>
      <c r="R846" s="226"/>
      <c r="S846" s="226"/>
      <c r="T846" s="226"/>
      <c r="U846" s="226"/>
      <c r="V846" s="226"/>
      <c r="W846" s="226"/>
      <c r="X846" s="226" t="s">
        <v>60</v>
      </c>
      <c r="Y846" s="233">
        <v>1</v>
      </c>
      <c r="Z846" s="233">
        <v>15</v>
      </c>
      <c r="AA846" s="218">
        <f t="shared" si="47"/>
        <v>15</v>
      </c>
      <c r="AB846" s="226" t="s">
        <v>20</v>
      </c>
      <c r="AC846" s="215" t="s">
        <v>845</v>
      </c>
    </row>
    <row r="847" spans="1:29" ht="36" x14ac:dyDescent="0.25">
      <c r="A847" s="215">
        <v>844</v>
      </c>
      <c r="B847" s="226" t="s">
        <v>3117</v>
      </c>
      <c r="C847" s="216" t="s">
        <v>3118</v>
      </c>
      <c r="D847" s="215"/>
      <c r="E847" s="215"/>
      <c r="F847" s="215"/>
      <c r="G847" s="215"/>
      <c r="H847" s="215"/>
      <c r="I847" s="215"/>
      <c r="J847" s="215"/>
      <c r="K847" s="226"/>
      <c r="L847" s="226"/>
      <c r="M847" s="226"/>
      <c r="N847" s="226"/>
      <c r="O847" s="226"/>
      <c r="P847" s="226"/>
      <c r="Q847" s="226"/>
      <c r="R847" s="226"/>
      <c r="S847" s="226"/>
      <c r="T847" s="226"/>
      <c r="U847" s="226"/>
      <c r="V847" s="226"/>
      <c r="W847" s="226"/>
      <c r="X847" s="226" t="s">
        <v>60</v>
      </c>
      <c r="Y847" s="233">
        <v>1</v>
      </c>
      <c r="Z847" s="233">
        <v>15</v>
      </c>
      <c r="AA847" s="218">
        <f t="shared" si="47"/>
        <v>15</v>
      </c>
      <c r="AB847" s="226" t="s">
        <v>20</v>
      </c>
      <c r="AC847" s="215" t="s">
        <v>845</v>
      </c>
    </row>
    <row r="848" spans="1:29" ht="36" x14ac:dyDescent="0.25">
      <c r="A848" s="215">
        <v>845</v>
      </c>
      <c r="B848" s="226" t="s">
        <v>3119</v>
      </c>
      <c r="C848" s="216" t="s">
        <v>3120</v>
      </c>
      <c r="D848" s="215"/>
      <c r="E848" s="215"/>
      <c r="F848" s="215"/>
      <c r="G848" s="215"/>
      <c r="H848" s="215"/>
      <c r="I848" s="215"/>
      <c r="J848" s="215"/>
      <c r="K848" s="226"/>
      <c r="L848" s="226"/>
      <c r="M848" s="226"/>
      <c r="N848" s="226"/>
      <c r="O848" s="226"/>
      <c r="P848" s="226"/>
      <c r="Q848" s="226"/>
      <c r="R848" s="226"/>
      <c r="S848" s="226"/>
      <c r="T848" s="226"/>
      <c r="U848" s="226"/>
      <c r="V848" s="226"/>
      <c r="W848" s="226"/>
      <c r="X848" s="226" t="s">
        <v>60</v>
      </c>
      <c r="Y848" s="233">
        <v>1</v>
      </c>
      <c r="Z848" s="233">
        <v>15</v>
      </c>
      <c r="AA848" s="218">
        <f t="shared" si="47"/>
        <v>15</v>
      </c>
      <c r="AB848" s="226" t="s">
        <v>20</v>
      </c>
      <c r="AC848" s="215" t="s">
        <v>845</v>
      </c>
    </row>
    <row r="849" spans="1:29" ht="36" x14ac:dyDescent="0.25">
      <c r="A849" s="215">
        <v>846</v>
      </c>
      <c r="B849" s="226" t="s">
        <v>3121</v>
      </c>
      <c r="C849" s="216" t="s">
        <v>3122</v>
      </c>
      <c r="D849" s="215"/>
      <c r="E849" s="215"/>
      <c r="F849" s="215"/>
      <c r="G849" s="215"/>
      <c r="H849" s="215"/>
      <c r="I849" s="215"/>
      <c r="J849" s="215"/>
      <c r="K849" s="226"/>
      <c r="L849" s="226"/>
      <c r="M849" s="226"/>
      <c r="N849" s="226"/>
      <c r="O849" s="226"/>
      <c r="P849" s="226"/>
      <c r="Q849" s="226"/>
      <c r="R849" s="226"/>
      <c r="S849" s="226"/>
      <c r="T849" s="226"/>
      <c r="U849" s="226"/>
      <c r="V849" s="226"/>
      <c r="W849" s="226"/>
      <c r="X849" s="226" t="s">
        <v>60</v>
      </c>
      <c r="Y849" s="233">
        <v>1</v>
      </c>
      <c r="Z849" s="233">
        <v>15</v>
      </c>
      <c r="AA849" s="218">
        <f t="shared" si="47"/>
        <v>15</v>
      </c>
      <c r="AB849" s="226" t="s">
        <v>20</v>
      </c>
      <c r="AC849" s="215" t="s">
        <v>845</v>
      </c>
    </row>
    <row r="850" spans="1:29" ht="36" x14ac:dyDescent="0.25">
      <c r="A850" s="215">
        <v>847</v>
      </c>
      <c r="B850" s="226" t="s">
        <v>3123</v>
      </c>
      <c r="C850" s="216" t="s">
        <v>3124</v>
      </c>
      <c r="D850" s="215"/>
      <c r="E850" s="215"/>
      <c r="F850" s="215"/>
      <c r="G850" s="215"/>
      <c r="H850" s="215"/>
      <c r="I850" s="215"/>
      <c r="J850" s="215"/>
      <c r="K850" s="226"/>
      <c r="L850" s="226"/>
      <c r="M850" s="226"/>
      <c r="N850" s="226"/>
      <c r="O850" s="226"/>
      <c r="P850" s="226"/>
      <c r="Q850" s="226"/>
      <c r="R850" s="226"/>
      <c r="S850" s="226"/>
      <c r="T850" s="226"/>
      <c r="U850" s="226"/>
      <c r="V850" s="226"/>
      <c r="W850" s="226"/>
      <c r="X850" s="226" t="s">
        <v>60</v>
      </c>
      <c r="Y850" s="233">
        <v>1</v>
      </c>
      <c r="Z850" s="233">
        <v>15</v>
      </c>
      <c r="AA850" s="218">
        <f t="shared" si="47"/>
        <v>15</v>
      </c>
      <c r="AB850" s="226" t="s">
        <v>20</v>
      </c>
      <c r="AC850" s="215" t="s">
        <v>845</v>
      </c>
    </row>
    <row r="851" spans="1:29" ht="24" x14ac:dyDescent="0.25">
      <c r="A851" s="215">
        <v>848</v>
      </c>
      <c r="B851" s="226" t="s">
        <v>3125</v>
      </c>
      <c r="C851" s="216" t="s">
        <v>3126</v>
      </c>
      <c r="D851" s="215"/>
      <c r="E851" s="215"/>
      <c r="F851" s="215"/>
      <c r="G851" s="215"/>
      <c r="H851" s="215"/>
      <c r="I851" s="215"/>
      <c r="J851" s="215"/>
      <c r="K851" s="226"/>
      <c r="L851" s="226"/>
      <c r="M851" s="226"/>
      <c r="N851" s="226"/>
      <c r="O851" s="226"/>
      <c r="P851" s="226"/>
      <c r="Q851" s="226"/>
      <c r="R851" s="226"/>
      <c r="S851" s="226"/>
      <c r="T851" s="226"/>
      <c r="U851" s="226"/>
      <c r="V851" s="226"/>
      <c r="W851" s="226"/>
      <c r="X851" s="226" t="s">
        <v>60</v>
      </c>
      <c r="Y851" s="233">
        <v>1</v>
      </c>
      <c r="Z851" s="233">
        <v>25</v>
      </c>
      <c r="AA851" s="218">
        <f t="shared" si="47"/>
        <v>25</v>
      </c>
      <c r="AB851" s="226" t="s">
        <v>20</v>
      </c>
      <c r="AC851" s="215" t="s">
        <v>845</v>
      </c>
    </row>
    <row r="852" spans="1:29" ht="36" x14ac:dyDescent="0.25">
      <c r="A852" s="215">
        <v>849</v>
      </c>
      <c r="B852" s="226" t="s">
        <v>3127</v>
      </c>
      <c r="C852" s="216" t="s">
        <v>3128</v>
      </c>
      <c r="D852" s="215"/>
      <c r="E852" s="215"/>
      <c r="F852" s="215"/>
      <c r="G852" s="215"/>
      <c r="H852" s="215"/>
      <c r="I852" s="215"/>
      <c r="J852" s="215"/>
      <c r="K852" s="226"/>
      <c r="L852" s="226"/>
      <c r="M852" s="226"/>
      <c r="N852" s="226"/>
      <c r="O852" s="226"/>
      <c r="P852" s="226"/>
      <c r="Q852" s="226"/>
      <c r="R852" s="226"/>
      <c r="S852" s="226"/>
      <c r="T852" s="226"/>
      <c r="U852" s="226"/>
      <c r="V852" s="226"/>
      <c r="W852" s="226"/>
      <c r="X852" s="226" t="s">
        <v>60</v>
      </c>
      <c r="Y852" s="233">
        <v>1</v>
      </c>
      <c r="Z852" s="233">
        <v>15</v>
      </c>
      <c r="AA852" s="218">
        <f t="shared" si="47"/>
        <v>15</v>
      </c>
      <c r="AB852" s="226" t="s">
        <v>20</v>
      </c>
      <c r="AC852" s="215" t="s">
        <v>845</v>
      </c>
    </row>
    <row r="853" spans="1:29" ht="36" x14ac:dyDescent="0.25">
      <c r="A853" s="215">
        <v>850</v>
      </c>
      <c r="B853" s="226" t="s">
        <v>3129</v>
      </c>
      <c r="C853" s="216" t="s">
        <v>3130</v>
      </c>
      <c r="D853" s="215"/>
      <c r="E853" s="215"/>
      <c r="F853" s="215"/>
      <c r="G853" s="215"/>
      <c r="H853" s="215"/>
      <c r="I853" s="215"/>
      <c r="J853" s="215"/>
      <c r="K853" s="226"/>
      <c r="L853" s="226"/>
      <c r="M853" s="226"/>
      <c r="N853" s="226"/>
      <c r="O853" s="226"/>
      <c r="P853" s="226"/>
      <c r="Q853" s="226"/>
      <c r="R853" s="226"/>
      <c r="S853" s="226"/>
      <c r="T853" s="226"/>
      <c r="U853" s="226"/>
      <c r="V853" s="226"/>
      <c r="W853" s="226"/>
      <c r="X853" s="226" t="s">
        <v>60</v>
      </c>
      <c r="Y853" s="233">
        <v>1</v>
      </c>
      <c r="Z853" s="233">
        <v>15</v>
      </c>
      <c r="AA853" s="218">
        <f t="shared" si="47"/>
        <v>15</v>
      </c>
      <c r="AB853" s="226" t="s">
        <v>20</v>
      </c>
      <c r="AC853" s="215" t="s">
        <v>845</v>
      </c>
    </row>
    <row r="854" spans="1:29" ht="36" x14ac:dyDescent="0.25">
      <c r="A854" s="215">
        <v>851</v>
      </c>
      <c r="B854" s="226" t="s">
        <v>3131</v>
      </c>
      <c r="C854" s="216" t="s">
        <v>3132</v>
      </c>
      <c r="D854" s="215"/>
      <c r="E854" s="215"/>
      <c r="F854" s="215"/>
      <c r="G854" s="215"/>
      <c r="H854" s="215"/>
      <c r="I854" s="215"/>
      <c r="J854" s="215"/>
      <c r="K854" s="226"/>
      <c r="L854" s="226"/>
      <c r="M854" s="226"/>
      <c r="N854" s="226"/>
      <c r="O854" s="226"/>
      <c r="P854" s="226"/>
      <c r="Q854" s="226"/>
      <c r="R854" s="226"/>
      <c r="S854" s="226"/>
      <c r="T854" s="226"/>
      <c r="U854" s="226"/>
      <c r="V854" s="226"/>
      <c r="W854" s="226"/>
      <c r="X854" s="226" t="s">
        <v>60</v>
      </c>
      <c r="Y854" s="233">
        <v>1</v>
      </c>
      <c r="Z854" s="233">
        <v>15</v>
      </c>
      <c r="AA854" s="218">
        <f t="shared" si="47"/>
        <v>15</v>
      </c>
      <c r="AB854" s="226" t="s">
        <v>20</v>
      </c>
      <c r="AC854" s="215" t="s">
        <v>845</v>
      </c>
    </row>
    <row r="855" spans="1:29" ht="24" x14ac:dyDescent="0.25">
      <c r="A855" s="215">
        <v>852</v>
      </c>
      <c r="B855" s="226" t="s">
        <v>3133</v>
      </c>
      <c r="C855" s="216" t="s">
        <v>3134</v>
      </c>
      <c r="D855" s="215"/>
      <c r="E855" s="215"/>
      <c r="F855" s="215"/>
      <c r="G855" s="215"/>
      <c r="H855" s="215"/>
      <c r="I855" s="215"/>
      <c r="J855" s="215"/>
      <c r="K855" s="226"/>
      <c r="L855" s="226"/>
      <c r="M855" s="226"/>
      <c r="N855" s="226"/>
      <c r="O855" s="226"/>
      <c r="P855" s="226"/>
      <c r="Q855" s="226"/>
      <c r="R855" s="226"/>
      <c r="S855" s="226"/>
      <c r="T855" s="226"/>
      <c r="U855" s="226"/>
      <c r="V855" s="226"/>
      <c r="W855" s="226"/>
      <c r="X855" s="226" t="s">
        <v>60</v>
      </c>
      <c r="Y855" s="233">
        <v>1</v>
      </c>
      <c r="Z855" s="233">
        <v>15</v>
      </c>
      <c r="AA855" s="218">
        <f t="shared" si="47"/>
        <v>15</v>
      </c>
      <c r="AB855" s="226" t="s">
        <v>20</v>
      </c>
      <c r="AC855" s="215" t="s">
        <v>845</v>
      </c>
    </row>
    <row r="856" spans="1:29" ht="48" x14ac:dyDescent="0.25">
      <c r="A856" s="215">
        <v>853</v>
      </c>
      <c r="B856" s="226" t="s">
        <v>3135</v>
      </c>
      <c r="C856" s="216" t="s">
        <v>3136</v>
      </c>
      <c r="D856" s="215"/>
      <c r="E856" s="215"/>
      <c r="F856" s="215"/>
      <c r="G856" s="215"/>
      <c r="H856" s="215"/>
      <c r="I856" s="215"/>
      <c r="J856" s="215"/>
      <c r="K856" s="226"/>
      <c r="L856" s="226"/>
      <c r="M856" s="226"/>
      <c r="N856" s="226"/>
      <c r="O856" s="226"/>
      <c r="P856" s="226"/>
      <c r="Q856" s="226"/>
      <c r="R856" s="226"/>
      <c r="S856" s="226"/>
      <c r="T856" s="226"/>
      <c r="U856" s="226"/>
      <c r="V856" s="226"/>
      <c r="W856" s="226"/>
      <c r="X856" s="226" t="s">
        <v>60</v>
      </c>
      <c r="Y856" s="233">
        <v>1</v>
      </c>
      <c r="Z856" s="233">
        <v>15</v>
      </c>
      <c r="AA856" s="218">
        <f t="shared" si="47"/>
        <v>15</v>
      </c>
      <c r="AB856" s="226" t="s">
        <v>20</v>
      </c>
      <c r="AC856" s="215" t="s">
        <v>845</v>
      </c>
    </row>
    <row r="857" spans="1:29" ht="48" x14ac:dyDescent="0.25">
      <c r="A857" s="215">
        <v>854</v>
      </c>
      <c r="B857" s="226" t="s">
        <v>3137</v>
      </c>
      <c r="C857" s="216" t="s">
        <v>3138</v>
      </c>
      <c r="D857" s="215"/>
      <c r="E857" s="215"/>
      <c r="F857" s="215"/>
      <c r="G857" s="215"/>
      <c r="H857" s="215"/>
      <c r="I857" s="215"/>
      <c r="J857" s="215"/>
      <c r="K857" s="226"/>
      <c r="L857" s="226"/>
      <c r="M857" s="226"/>
      <c r="N857" s="226"/>
      <c r="O857" s="226"/>
      <c r="P857" s="226"/>
      <c r="Q857" s="226"/>
      <c r="R857" s="226"/>
      <c r="S857" s="226"/>
      <c r="T857" s="226"/>
      <c r="U857" s="226"/>
      <c r="V857" s="226"/>
      <c r="W857" s="226"/>
      <c r="X857" s="226" t="s">
        <v>60</v>
      </c>
      <c r="Y857" s="233">
        <v>1</v>
      </c>
      <c r="Z857" s="233">
        <v>15</v>
      </c>
      <c r="AA857" s="218">
        <f t="shared" si="47"/>
        <v>15</v>
      </c>
      <c r="AB857" s="226" t="s">
        <v>20</v>
      </c>
      <c r="AC857" s="215" t="s">
        <v>845</v>
      </c>
    </row>
    <row r="858" spans="1:29" ht="48" x14ac:dyDescent="0.25">
      <c r="A858" s="215">
        <v>855</v>
      </c>
      <c r="B858" s="226" t="s">
        <v>3139</v>
      </c>
      <c r="C858" s="216" t="s">
        <v>3140</v>
      </c>
      <c r="D858" s="215"/>
      <c r="E858" s="215"/>
      <c r="F858" s="215"/>
      <c r="G858" s="215"/>
      <c r="H858" s="215"/>
      <c r="I858" s="215"/>
      <c r="J858" s="215"/>
      <c r="K858" s="226"/>
      <c r="L858" s="226"/>
      <c r="M858" s="226"/>
      <c r="N858" s="226"/>
      <c r="O858" s="226"/>
      <c r="P858" s="226"/>
      <c r="Q858" s="226"/>
      <c r="R858" s="226"/>
      <c r="S858" s="226"/>
      <c r="T858" s="226"/>
      <c r="U858" s="226"/>
      <c r="V858" s="226"/>
      <c r="W858" s="226"/>
      <c r="X858" s="226" t="s">
        <v>60</v>
      </c>
      <c r="Y858" s="233">
        <v>1</v>
      </c>
      <c r="Z858" s="233">
        <v>15</v>
      </c>
      <c r="AA858" s="218">
        <f t="shared" si="47"/>
        <v>15</v>
      </c>
      <c r="AB858" s="226" t="s">
        <v>20</v>
      </c>
      <c r="AC858" s="215" t="s">
        <v>845</v>
      </c>
    </row>
    <row r="859" spans="1:29" ht="36" x14ac:dyDescent="0.25">
      <c r="A859" s="215">
        <v>856</v>
      </c>
      <c r="B859" s="226" t="s">
        <v>3141</v>
      </c>
      <c r="C859" s="216" t="s">
        <v>3142</v>
      </c>
      <c r="D859" s="215"/>
      <c r="E859" s="215"/>
      <c r="F859" s="215"/>
      <c r="G859" s="215"/>
      <c r="H859" s="215"/>
      <c r="I859" s="215"/>
      <c r="J859" s="215"/>
      <c r="K859" s="226"/>
      <c r="L859" s="226"/>
      <c r="M859" s="226"/>
      <c r="N859" s="226"/>
      <c r="O859" s="226"/>
      <c r="P859" s="226"/>
      <c r="Q859" s="226"/>
      <c r="R859" s="226"/>
      <c r="S859" s="226"/>
      <c r="T859" s="226"/>
      <c r="U859" s="226"/>
      <c r="V859" s="226"/>
      <c r="W859" s="226"/>
      <c r="X859" s="226" t="s">
        <v>60</v>
      </c>
      <c r="Y859" s="233">
        <v>1</v>
      </c>
      <c r="Z859" s="233">
        <v>15</v>
      </c>
      <c r="AA859" s="218">
        <f t="shared" si="47"/>
        <v>15</v>
      </c>
      <c r="AB859" s="226" t="s">
        <v>20</v>
      </c>
      <c r="AC859" s="215" t="s">
        <v>845</v>
      </c>
    </row>
    <row r="860" spans="1:29" ht="48" x14ac:dyDescent="0.25">
      <c r="A860" s="215">
        <v>857</v>
      </c>
      <c r="B860" s="226" t="s">
        <v>3143</v>
      </c>
      <c r="C860" s="216" t="s">
        <v>3144</v>
      </c>
      <c r="D860" s="215"/>
      <c r="E860" s="215"/>
      <c r="F860" s="215"/>
      <c r="G860" s="215"/>
      <c r="H860" s="215"/>
      <c r="I860" s="215"/>
      <c r="J860" s="215"/>
      <c r="K860" s="226"/>
      <c r="L860" s="226"/>
      <c r="M860" s="226"/>
      <c r="N860" s="226"/>
      <c r="O860" s="226"/>
      <c r="P860" s="226"/>
      <c r="Q860" s="226"/>
      <c r="R860" s="226"/>
      <c r="S860" s="226"/>
      <c r="T860" s="226"/>
      <c r="U860" s="226"/>
      <c r="V860" s="226"/>
      <c r="W860" s="226"/>
      <c r="X860" s="226" t="s">
        <v>60</v>
      </c>
      <c r="Y860" s="233">
        <v>1</v>
      </c>
      <c r="Z860" s="233">
        <v>25</v>
      </c>
      <c r="AA860" s="218">
        <f t="shared" si="47"/>
        <v>25</v>
      </c>
      <c r="AB860" s="226" t="s">
        <v>20</v>
      </c>
      <c r="AC860" s="215" t="s">
        <v>845</v>
      </c>
    </row>
    <row r="861" spans="1:29" ht="48" x14ac:dyDescent="0.25">
      <c r="A861" s="215">
        <v>858</v>
      </c>
      <c r="B861" s="226" t="s">
        <v>3145</v>
      </c>
      <c r="C861" s="216" t="s">
        <v>3146</v>
      </c>
      <c r="D861" s="215"/>
      <c r="E861" s="215"/>
      <c r="F861" s="215"/>
      <c r="G861" s="215"/>
      <c r="H861" s="215"/>
      <c r="I861" s="215"/>
      <c r="J861" s="215"/>
      <c r="K861" s="226"/>
      <c r="L861" s="226"/>
      <c r="M861" s="226"/>
      <c r="N861" s="226"/>
      <c r="O861" s="226"/>
      <c r="P861" s="226"/>
      <c r="Q861" s="226"/>
      <c r="R861" s="226"/>
      <c r="S861" s="226"/>
      <c r="T861" s="226"/>
      <c r="U861" s="226"/>
      <c r="V861" s="226"/>
      <c r="W861" s="226"/>
      <c r="X861" s="226" t="s">
        <v>60</v>
      </c>
      <c r="Y861" s="233">
        <v>1</v>
      </c>
      <c r="Z861" s="233">
        <v>15</v>
      </c>
      <c r="AA861" s="218">
        <f t="shared" si="47"/>
        <v>15</v>
      </c>
      <c r="AB861" s="226" t="s">
        <v>20</v>
      </c>
      <c r="AC861" s="215" t="s">
        <v>845</v>
      </c>
    </row>
    <row r="862" spans="1:29" ht="36" x14ac:dyDescent="0.25">
      <c r="A862" s="215">
        <v>859</v>
      </c>
      <c r="B862" s="226" t="s">
        <v>3147</v>
      </c>
      <c r="C862" s="216" t="s">
        <v>3148</v>
      </c>
      <c r="D862" s="215"/>
      <c r="E862" s="215"/>
      <c r="F862" s="215"/>
      <c r="G862" s="215"/>
      <c r="H862" s="215"/>
      <c r="I862" s="215"/>
      <c r="J862" s="215"/>
      <c r="K862" s="226"/>
      <c r="L862" s="226"/>
      <c r="M862" s="226"/>
      <c r="N862" s="226"/>
      <c r="O862" s="226"/>
      <c r="P862" s="226"/>
      <c r="Q862" s="226"/>
      <c r="R862" s="226"/>
      <c r="S862" s="226"/>
      <c r="T862" s="226"/>
      <c r="U862" s="226"/>
      <c r="V862" s="226"/>
      <c r="W862" s="226"/>
      <c r="X862" s="226" t="s">
        <v>60</v>
      </c>
      <c r="Y862" s="233">
        <v>1</v>
      </c>
      <c r="Z862" s="233">
        <v>15</v>
      </c>
      <c r="AA862" s="218">
        <f t="shared" si="47"/>
        <v>15</v>
      </c>
      <c r="AB862" s="226" t="s">
        <v>20</v>
      </c>
      <c r="AC862" s="215" t="s">
        <v>845</v>
      </c>
    </row>
    <row r="863" spans="1:29" ht="60" x14ac:dyDescent="0.25">
      <c r="A863" s="215">
        <v>860</v>
      </c>
      <c r="B863" s="226" t="s">
        <v>3149</v>
      </c>
      <c r="C863" s="216" t="s">
        <v>3150</v>
      </c>
      <c r="D863" s="215"/>
      <c r="E863" s="215"/>
      <c r="F863" s="215"/>
      <c r="G863" s="215"/>
      <c r="H863" s="215"/>
      <c r="I863" s="215"/>
      <c r="J863" s="215"/>
      <c r="K863" s="226"/>
      <c r="L863" s="226"/>
      <c r="M863" s="226"/>
      <c r="N863" s="226"/>
      <c r="O863" s="226"/>
      <c r="P863" s="226"/>
      <c r="Q863" s="226"/>
      <c r="R863" s="226"/>
      <c r="S863" s="226"/>
      <c r="T863" s="226"/>
      <c r="U863" s="226"/>
      <c r="V863" s="226"/>
      <c r="W863" s="226"/>
      <c r="X863" s="226" t="s">
        <v>60</v>
      </c>
      <c r="Y863" s="233">
        <v>1</v>
      </c>
      <c r="Z863" s="233">
        <v>20</v>
      </c>
      <c r="AA863" s="218">
        <f t="shared" si="47"/>
        <v>20</v>
      </c>
      <c r="AB863" s="226" t="s">
        <v>20</v>
      </c>
      <c r="AC863" s="215" t="s">
        <v>845</v>
      </c>
    </row>
    <row r="864" spans="1:29" ht="48" x14ac:dyDescent="0.25">
      <c r="A864" s="215">
        <v>861</v>
      </c>
      <c r="B864" s="226" t="s">
        <v>3151</v>
      </c>
      <c r="C864" s="216" t="s">
        <v>3152</v>
      </c>
      <c r="D864" s="215"/>
      <c r="E864" s="215"/>
      <c r="F864" s="215"/>
      <c r="G864" s="215"/>
      <c r="H864" s="215"/>
      <c r="I864" s="215"/>
      <c r="J864" s="215"/>
      <c r="K864" s="226"/>
      <c r="L864" s="226"/>
      <c r="M864" s="226"/>
      <c r="N864" s="226"/>
      <c r="O864" s="226"/>
      <c r="P864" s="226"/>
      <c r="Q864" s="226"/>
      <c r="R864" s="226"/>
      <c r="S864" s="226"/>
      <c r="T864" s="226"/>
      <c r="U864" s="226"/>
      <c r="V864" s="226"/>
      <c r="W864" s="226"/>
      <c r="X864" s="226" t="s">
        <v>60</v>
      </c>
      <c r="Y864" s="233">
        <v>1</v>
      </c>
      <c r="Z864" s="233">
        <v>25</v>
      </c>
      <c r="AA864" s="218">
        <f t="shared" si="47"/>
        <v>25</v>
      </c>
      <c r="AB864" s="226" t="s">
        <v>20</v>
      </c>
      <c r="AC864" s="215" t="s">
        <v>845</v>
      </c>
    </row>
    <row r="865" spans="1:29" ht="48" x14ac:dyDescent="0.25">
      <c r="A865" s="215">
        <v>862</v>
      </c>
      <c r="B865" s="226" t="s">
        <v>3153</v>
      </c>
      <c r="C865" s="216" t="s">
        <v>3154</v>
      </c>
      <c r="D865" s="215"/>
      <c r="E865" s="215"/>
      <c r="F865" s="215"/>
      <c r="G865" s="215"/>
      <c r="H865" s="215"/>
      <c r="I865" s="215"/>
      <c r="J865" s="215"/>
      <c r="K865" s="226"/>
      <c r="L865" s="226"/>
      <c r="M865" s="226"/>
      <c r="N865" s="226"/>
      <c r="O865" s="226"/>
      <c r="P865" s="226"/>
      <c r="Q865" s="226"/>
      <c r="R865" s="226"/>
      <c r="S865" s="226"/>
      <c r="T865" s="226"/>
      <c r="U865" s="226"/>
      <c r="V865" s="226"/>
      <c r="W865" s="226"/>
      <c r="X865" s="226" t="s">
        <v>60</v>
      </c>
      <c r="Y865" s="233">
        <v>1</v>
      </c>
      <c r="Z865" s="233">
        <v>10</v>
      </c>
      <c r="AA865" s="218">
        <f t="shared" si="47"/>
        <v>10</v>
      </c>
      <c r="AB865" s="226" t="s">
        <v>20</v>
      </c>
      <c r="AC865" s="215" t="s">
        <v>845</v>
      </c>
    </row>
    <row r="866" spans="1:29" ht="48" x14ac:dyDescent="0.25">
      <c r="A866" s="215">
        <v>863</v>
      </c>
      <c r="B866" s="226" t="s">
        <v>3155</v>
      </c>
      <c r="C866" s="216" t="s">
        <v>3156</v>
      </c>
      <c r="D866" s="215"/>
      <c r="E866" s="215"/>
      <c r="F866" s="215"/>
      <c r="G866" s="215"/>
      <c r="H866" s="215"/>
      <c r="I866" s="215"/>
      <c r="J866" s="215"/>
      <c r="K866" s="226"/>
      <c r="L866" s="226"/>
      <c r="M866" s="226"/>
      <c r="N866" s="226"/>
      <c r="O866" s="226"/>
      <c r="P866" s="226"/>
      <c r="Q866" s="226"/>
      <c r="R866" s="226"/>
      <c r="S866" s="226"/>
      <c r="T866" s="226"/>
      <c r="U866" s="226"/>
      <c r="V866" s="226"/>
      <c r="W866" s="226"/>
      <c r="X866" s="226" t="s">
        <v>60</v>
      </c>
      <c r="Y866" s="233">
        <v>1</v>
      </c>
      <c r="Z866" s="233">
        <v>25</v>
      </c>
      <c r="AA866" s="218">
        <f t="shared" si="47"/>
        <v>25</v>
      </c>
      <c r="AB866" s="226" t="s">
        <v>20</v>
      </c>
      <c r="AC866" s="215" t="s">
        <v>845</v>
      </c>
    </row>
    <row r="867" spans="1:29" ht="48" x14ac:dyDescent="0.25">
      <c r="A867" s="215">
        <v>864</v>
      </c>
      <c r="B867" s="226" t="s">
        <v>3157</v>
      </c>
      <c r="C867" s="216" t="s">
        <v>3158</v>
      </c>
      <c r="D867" s="215"/>
      <c r="E867" s="215"/>
      <c r="F867" s="215"/>
      <c r="G867" s="215"/>
      <c r="H867" s="215"/>
      <c r="I867" s="215"/>
      <c r="J867" s="215"/>
      <c r="K867" s="226"/>
      <c r="L867" s="226"/>
      <c r="M867" s="226"/>
      <c r="N867" s="226"/>
      <c r="O867" s="226"/>
      <c r="P867" s="226"/>
      <c r="Q867" s="226"/>
      <c r="R867" s="226"/>
      <c r="S867" s="226"/>
      <c r="T867" s="226"/>
      <c r="U867" s="226"/>
      <c r="V867" s="226"/>
      <c r="W867" s="226"/>
      <c r="X867" s="226" t="s">
        <v>60</v>
      </c>
      <c r="Y867" s="233">
        <v>1</v>
      </c>
      <c r="Z867" s="233">
        <v>10</v>
      </c>
      <c r="AA867" s="218">
        <f t="shared" si="47"/>
        <v>10</v>
      </c>
      <c r="AB867" s="226" t="s">
        <v>20</v>
      </c>
      <c r="AC867" s="215" t="s">
        <v>845</v>
      </c>
    </row>
    <row r="868" spans="1:29" ht="48" x14ac:dyDescent="0.25">
      <c r="A868" s="215">
        <v>865</v>
      </c>
      <c r="B868" s="226" t="s">
        <v>3159</v>
      </c>
      <c r="C868" s="216" t="s">
        <v>3160</v>
      </c>
      <c r="D868" s="215"/>
      <c r="E868" s="215"/>
      <c r="F868" s="215"/>
      <c r="G868" s="215"/>
      <c r="H868" s="215"/>
      <c r="I868" s="215"/>
      <c r="J868" s="215"/>
      <c r="K868" s="226"/>
      <c r="L868" s="226"/>
      <c r="M868" s="226"/>
      <c r="N868" s="226"/>
      <c r="O868" s="226"/>
      <c r="P868" s="226"/>
      <c r="Q868" s="226"/>
      <c r="R868" s="226"/>
      <c r="S868" s="226"/>
      <c r="T868" s="226"/>
      <c r="U868" s="226"/>
      <c r="V868" s="226"/>
      <c r="W868" s="226"/>
      <c r="X868" s="226" t="s">
        <v>60</v>
      </c>
      <c r="Y868" s="233">
        <v>1</v>
      </c>
      <c r="Z868" s="233">
        <v>15</v>
      </c>
      <c r="AA868" s="218">
        <f t="shared" si="47"/>
        <v>15</v>
      </c>
      <c r="AB868" s="226" t="s">
        <v>20</v>
      </c>
      <c r="AC868" s="215" t="s">
        <v>845</v>
      </c>
    </row>
    <row r="869" spans="1:29" ht="36" x14ac:dyDescent="0.25">
      <c r="A869" s="215">
        <v>866</v>
      </c>
      <c r="B869" s="226" t="s">
        <v>3161</v>
      </c>
      <c r="C869" s="216" t="s">
        <v>3162</v>
      </c>
      <c r="D869" s="215"/>
      <c r="E869" s="215"/>
      <c r="F869" s="215"/>
      <c r="G869" s="215"/>
      <c r="H869" s="215"/>
      <c r="I869" s="215"/>
      <c r="J869" s="215"/>
      <c r="K869" s="226"/>
      <c r="L869" s="226"/>
      <c r="M869" s="226"/>
      <c r="N869" s="226"/>
      <c r="O869" s="226"/>
      <c r="P869" s="226"/>
      <c r="Q869" s="226"/>
      <c r="R869" s="226"/>
      <c r="S869" s="226"/>
      <c r="T869" s="226"/>
      <c r="U869" s="226"/>
      <c r="V869" s="226"/>
      <c r="W869" s="226"/>
      <c r="X869" s="226" t="s">
        <v>60</v>
      </c>
      <c r="Y869" s="233">
        <v>1</v>
      </c>
      <c r="Z869" s="233">
        <v>25</v>
      </c>
      <c r="AA869" s="218">
        <f t="shared" si="47"/>
        <v>25</v>
      </c>
      <c r="AB869" s="226" t="s">
        <v>20</v>
      </c>
      <c r="AC869" s="215" t="s">
        <v>845</v>
      </c>
    </row>
    <row r="870" spans="1:29" ht="60" x14ac:dyDescent="0.25">
      <c r="A870" s="215">
        <v>867</v>
      </c>
      <c r="B870" s="226" t="s">
        <v>3163</v>
      </c>
      <c r="C870" s="216" t="s">
        <v>3164</v>
      </c>
      <c r="D870" s="215"/>
      <c r="E870" s="215"/>
      <c r="F870" s="215"/>
      <c r="G870" s="215"/>
      <c r="H870" s="215"/>
      <c r="I870" s="215"/>
      <c r="J870" s="215"/>
      <c r="K870" s="226"/>
      <c r="L870" s="226"/>
      <c r="M870" s="226"/>
      <c r="N870" s="226"/>
      <c r="O870" s="226"/>
      <c r="P870" s="226"/>
      <c r="Q870" s="226"/>
      <c r="R870" s="226"/>
      <c r="S870" s="226"/>
      <c r="T870" s="226"/>
      <c r="U870" s="226"/>
      <c r="V870" s="226"/>
      <c r="W870" s="226"/>
      <c r="X870" s="226" t="s">
        <v>60</v>
      </c>
      <c r="Y870" s="233">
        <v>1</v>
      </c>
      <c r="Z870" s="233">
        <v>20</v>
      </c>
      <c r="AA870" s="218">
        <f t="shared" si="47"/>
        <v>20</v>
      </c>
      <c r="AB870" s="226" t="s">
        <v>20</v>
      </c>
      <c r="AC870" s="215" t="s">
        <v>845</v>
      </c>
    </row>
    <row r="871" spans="1:29" ht="48" x14ac:dyDescent="0.25">
      <c r="A871" s="215">
        <v>868</v>
      </c>
      <c r="B871" s="226" t="s">
        <v>3165</v>
      </c>
      <c r="C871" s="216" t="s">
        <v>3166</v>
      </c>
      <c r="D871" s="215"/>
      <c r="E871" s="215"/>
      <c r="F871" s="215"/>
      <c r="G871" s="215"/>
      <c r="H871" s="215"/>
      <c r="I871" s="215"/>
      <c r="J871" s="215"/>
      <c r="K871" s="226"/>
      <c r="L871" s="226"/>
      <c r="M871" s="226"/>
      <c r="N871" s="226"/>
      <c r="O871" s="226"/>
      <c r="P871" s="226"/>
      <c r="Q871" s="226"/>
      <c r="R871" s="226"/>
      <c r="S871" s="226"/>
      <c r="T871" s="226"/>
      <c r="U871" s="226"/>
      <c r="V871" s="226"/>
      <c r="W871" s="226"/>
      <c r="X871" s="226" t="s">
        <v>60</v>
      </c>
      <c r="Y871" s="233">
        <v>1</v>
      </c>
      <c r="Z871" s="233">
        <v>20</v>
      </c>
      <c r="AA871" s="218">
        <f t="shared" si="47"/>
        <v>20</v>
      </c>
      <c r="AB871" s="226" t="s">
        <v>20</v>
      </c>
      <c r="AC871" s="215" t="s">
        <v>845</v>
      </c>
    </row>
    <row r="872" spans="1:29" ht="60" x14ac:dyDescent="0.25">
      <c r="A872" s="215">
        <v>869</v>
      </c>
      <c r="B872" s="226" t="s">
        <v>3167</v>
      </c>
      <c r="C872" s="216" t="s">
        <v>3168</v>
      </c>
      <c r="D872" s="215"/>
      <c r="E872" s="215"/>
      <c r="F872" s="215"/>
      <c r="G872" s="215"/>
      <c r="H872" s="215"/>
      <c r="I872" s="215"/>
      <c r="J872" s="215"/>
      <c r="K872" s="226"/>
      <c r="L872" s="226"/>
      <c r="M872" s="226"/>
      <c r="N872" s="226"/>
      <c r="O872" s="226"/>
      <c r="P872" s="226"/>
      <c r="Q872" s="226"/>
      <c r="R872" s="226"/>
      <c r="S872" s="226"/>
      <c r="T872" s="226"/>
      <c r="U872" s="226"/>
      <c r="V872" s="226"/>
      <c r="W872" s="226"/>
      <c r="X872" s="226" t="s">
        <v>60</v>
      </c>
      <c r="Y872" s="233">
        <v>1</v>
      </c>
      <c r="Z872" s="233">
        <v>20</v>
      </c>
      <c r="AA872" s="218">
        <f t="shared" si="47"/>
        <v>20</v>
      </c>
      <c r="AB872" s="226" t="s">
        <v>20</v>
      </c>
      <c r="AC872" s="215" t="s">
        <v>845</v>
      </c>
    </row>
    <row r="873" spans="1:29" ht="60" x14ac:dyDescent="0.25">
      <c r="A873" s="215">
        <v>870</v>
      </c>
      <c r="B873" s="226" t="s">
        <v>3169</v>
      </c>
      <c r="C873" s="216" t="s">
        <v>3170</v>
      </c>
      <c r="D873" s="215"/>
      <c r="E873" s="215"/>
      <c r="F873" s="215"/>
      <c r="G873" s="215"/>
      <c r="H873" s="215"/>
      <c r="I873" s="215"/>
      <c r="J873" s="215"/>
      <c r="K873" s="226"/>
      <c r="L873" s="226"/>
      <c r="M873" s="226"/>
      <c r="N873" s="226"/>
      <c r="O873" s="226"/>
      <c r="P873" s="226"/>
      <c r="Q873" s="226"/>
      <c r="R873" s="226"/>
      <c r="S873" s="226"/>
      <c r="T873" s="226"/>
      <c r="U873" s="226"/>
      <c r="V873" s="226"/>
      <c r="W873" s="226"/>
      <c r="X873" s="226" t="s">
        <v>60</v>
      </c>
      <c r="Y873" s="233">
        <v>1</v>
      </c>
      <c r="Z873" s="233">
        <v>20</v>
      </c>
      <c r="AA873" s="218">
        <f t="shared" si="47"/>
        <v>20</v>
      </c>
      <c r="AB873" s="226" t="s">
        <v>20</v>
      </c>
      <c r="AC873" s="215" t="s">
        <v>845</v>
      </c>
    </row>
    <row r="874" spans="1:29" ht="48" x14ac:dyDescent="0.25">
      <c r="A874" s="215">
        <v>871</v>
      </c>
      <c r="B874" s="226" t="s">
        <v>3171</v>
      </c>
      <c r="C874" s="216" t="s">
        <v>3172</v>
      </c>
      <c r="D874" s="215"/>
      <c r="E874" s="215"/>
      <c r="F874" s="215"/>
      <c r="G874" s="215"/>
      <c r="H874" s="215"/>
      <c r="I874" s="215"/>
      <c r="J874" s="215"/>
      <c r="K874" s="226"/>
      <c r="L874" s="226"/>
      <c r="M874" s="226"/>
      <c r="N874" s="226"/>
      <c r="O874" s="226"/>
      <c r="P874" s="226"/>
      <c r="Q874" s="226"/>
      <c r="R874" s="226"/>
      <c r="S874" s="226"/>
      <c r="T874" s="226"/>
      <c r="U874" s="226"/>
      <c r="V874" s="226"/>
      <c r="W874" s="226"/>
      <c r="X874" s="226" t="s">
        <v>60</v>
      </c>
      <c r="Y874" s="233">
        <v>1</v>
      </c>
      <c r="Z874" s="233">
        <v>20</v>
      </c>
      <c r="AA874" s="218">
        <f t="shared" si="47"/>
        <v>20</v>
      </c>
      <c r="AB874" s="226" t="s">
        <v>20</v>
      </c>
      <c r="AC874" s="215" t="s">
        <v>845</v>
      </c>
    </row>
    <row r="875" spans="1:29" ht="48" x14ac:dyDescent="0.25">
      <c r="A875" s="215">
        <v>872</v>
      </c>
      <c r="B875" s="226" t="s">
        <v>3173</v>
      </c>
      <c r="C875" s="216" t="s">
        <v>3174</v>
      </c>
      <c r="D875" s="215"/>
      <c r="E875" s="215"/>
      <c r="F875" s="215"/>
      <c r="G875" s="215"/>
      <c r="H875" s="215"/>
      <c r="I875" s="215"/>
      <c r="J875" s="215"/>
      <c r="K875" s="226"/>
      <c r="L875" s="226"/>
      <c r="M875" s="226"/>
      <c r="N875" s="226"/>
      <c r="O875" s="226"/>
      <c r="P875" s="226"/>
      <c r="Q875" s="226"/>
      <c r="R875" s="226"/>
      <c r="S875" s="226"/>
      <c r="T875" s="226"/>
      <c r="U875" s="226"/>
      <c r="V875" s="226"/>
      <c r="W875" s="226"/>
      <c r="X875" s="226" t="s">
        <v>60</v>
      </c>
      <c r="Y875" s="233">
        <v>1</v>
      </c>
      <c r="Z875" s="233">
        <v>15</v>
      </c>
      <c r="AA875" s="218">
        <f t="shared" si="47"/>
        <v>15</v>
      </c>
      <c r="AB875" s="226" t="s">
        <v>20</v>
      </c>
      <c r="AC875" s="215" t="s">
        <v>845</v>
      </c>
    </row>
    <row r="876" spans="1:29" ht="60" x14ac:dyDescent="0.25">
      <c r="A876" s="215">
        <v>873</v>
      </c>
      <c r="B876" s="226" t="s">
        <v>3175</v>
      </c>
      <c r="C876" s="216" t="s">
        <v>3176</v>
      </c>
      <c r="D876" s="215"/>
      <c r="E876" s="215"/>
      <c r="F876" s="215"/>
      <c r="G876" s="215"/>
      <c r="H876" s="215"/>
      <c r="I876" s="215"/>
      <c r="J876" s="215"/>
      <c r="K876" s="226"/>
      <c r="L876" s="226"/>
      <c r="M876" s="226"/>
      <c r="N876" s="226"/>
      <c r="O876" s="226"/>
      <c r="P876" s="226"/>
      <c r="Q876" s="226"/>
      <c r="R876" s="226"/>
      <c r="S876" s="226"/>
      <c r="T876" s="226"/>
      <c r="U876" s="226"/>
      <c r="V876" s="226"/>
      <c r="W876" s="226"/>
      <c r="X876" s="226" t="s">
        <v>60</v>
      </c>
      <c r="Y876" s="233">
        <v>1</v>
      </c>
      <c r="Z876" s="233">
        <v>15</v>
      </c>
      <c r="AA876" s="218">
        <f t="shared" si="47"/>
        <v>15</v>
      </c>
      <c r="AB876" s="226" t="s">
        <v>20</v>
      </c>
      <c r="AC876" s="215" t="s">
        <v>845</v>
      </c>
    </row>
    <row r="877" spans="1:29" ht="72" x14ac:dyDescent="0.25">
      <c r="A877" s="215">
        <v>874</v>
      </c>
      <c r="B877" s="226" t="s">
        <v>3177</v>
      </c>
      <c r="C877" s="216" t="s">
        <v>3178</v>
      </c>
      <c r="D877" s="215"/>
      <c r="E877" s="215"/>
      <c r="F877" s="215"/>
      <c r="G877" s="215"/>
      <c r="H877" s="215"/>
      <c r="I877" s="215"/>
      <c r="J877" s="215"/>
      <c r="K877" s="226"/>
      <c r="L877" s="226"/>
      <c r="M877" s="226"/>
      <c r="N877" s="226"/>
      <c r="O877" s="226"/>
      <c r="P877" s="226"/>
      <c r="Q877" s="226"/>
      <c r="R877" s="226"/>
      <c r="S877" s="226"/>
      <c r="T877" s="226"/>
      <c r="U877" s="226"/>
      <c r="V877" s="226"/>
      <c r="W877" s="226"/>
      <c r="X877" s="226" t="s">
        <v>60</v>
      </c>
      <c r="Y877" s="233">
        <v>1</v>
      </c>
      <c r="Z877" s="233">
        <v>20</v>
      </c>
      <c r="AA877" s="218">
        <f t="shared" si="47"/>
        <v>20</v>
      </c>
      <c r="AB877" s="226" t="s">
        <v>20</v>
      </c>
      <c r="AC877" s="215" t="s">
        <v>845</v>
      </c>
    </row>
    <row r="878" spans="1:29" ht="60" x14ac:dyDescent="0.25">
      <c r="A878" s="215">
        <v>875</v>
      </c>
      <c r="B878" s="226" t="s">
        <v>3179</v>
      </c>
      <c r="C878" s="216" t="s">
        <v>3180</v>
      </c>
      <c r="D878" s="215"/>
      <c r="E878" s="215"/>
      <c r="F878" s="215"/>
      <c r="G878" s="215"/>
      <c r="H878" s="215"/>
      <c r="I878" s="215"/>
      <c r="J878" s="215"/>
      <c r="K878" s="226"/>
      <c r="L878" s="226"/>
      <c r="M878" s="226"/>
      <c r="N878" s="226"/>
      <c r="O878" s="226"/>
      <c r="P878" s="226"/>
      <c r="Q878" s="226"/>
      <c r="R878" s="226"/>
      <c r="S878" s="226"/>
      <c r="T878" s="226"/>
      <c r="U878" s="226"/>
      <c r="V878" s="226"/>
      <c r="W878" s="226"/>
      <c r="X878" s="226" t="s">
        <v>60</v>
      </c>
      <c r="Y878" s="233">
        <v>1</v>
      </c>
      <c r="Z878" s="233">
        <v>20</v>
      </c>
      <c r="AA878" s="218">
        <f t="shared" si="47"/>
        <v>20</v>
      </c>
      <c r="AB878" s="226" t="s">
        <v>20</v>
      </c>
      <c r="AC878" s="215" t="s">
        <v>845</v>
      </c>
    </row>
    <row r="879" spans="1:29" ht="60" x14ac:dyDescent="0.25">
      <c r="A879" s="215">
        <v>876</v>
      </c>
      <c r="B879" s="226" t="s">
        <v>3181</v>
      </c>
      <c r="C879" s="216" t="s">
        <v>3182</v>
      </c>
      <c r="D879" s="215"/>
      <c r="E879" s="215"/>
      <c r="F879" s="215"/>
      <c r="G879" s="215"/>
      <c r="H879" s="215"/>
      <c r="I879" s="215"/>
      <c r="J879" s="215"/>
      <c r="K879" s="226"/>
      <c r="L879" s="226"/>
      <c r="M879" s="226"/>
      <c r="N879" s="226"/>
      <c r="O879" s="226"/>
      <c r="P879" s="226"/>
      <c r="Q879" s="226"/>
      <c r="R879" s="226"/>
      <c r="S879" s="226"/>
      <c r="T879" s="226"/>
      <c r="U879" s="226"/>
      <c r="V879" s="226"/>
      <c r="W879" s="226"/>
      <c r="X879" s="226" t="s">
        <v>60</v>
      </c>
      <c r="Y879" s="233">
        <v>1</v>
      </c>
      <c r="Z879" s="233">
        <v>15</v>
      </c>
      <c r="AA879" s="218">
        <f t="shared" si="47"/>
        <v>15</v>
      </c>
      <c r="AB879" s="226" t="s">
        <v>20</v>
      </c>
      <c r="AC879" s="215" t="s">
        <v>845</v>
      </c>
    </row>
    <row r="880" spans="1:29" ht="48" x14ac:dyDescent="0.25">
      <c r="A880" s="215">
        <v>877</v>
      </c>
      <c r="B880" s="226" t="s">
        <v>3183</v>
      </c>
      <c r="C880" s="216" t="s">
        <v>3184</v>
      </c>
      <c r="D880" s="215"/>
      <c r="E880" s="215"/>
      <c r="F880" s="215"/>
      <c r="G880" s="215"/>
      <c r="H880" s="215"/>
      <c r="I880" s="215"/>
      <c r="J880" s="215"/>
      <c r="K880" s="226"/>
      <c r="L880" s="226"/>
      <c r="M880" s="226"/>
      <c r="N880" s="226"/>
      <c r="O880" s="226"/>
      <c r="P880" s="226"/>
      <c r="Q880" s="226"/>
      <c r="R880" s="226"/>
      <c r="S880" s="226"/>
      <c r="T880" s="226"/>
      <c r="U880" s="226"/>
      <c r="V880" s="226"/>
      <c r="W880" s="226"/>
      <c r="X880" s="226" t="s">
        <v>60</v>
      </c>
      <c r="Y880" s="233">
        <v>1</v>
      </c>
      <c r="Z880" s="233">
        <v>15</v>
      </c>
      <c r="AA880" s="218">
        <f t="shared" si="47"/>
        <v>15</v>
      </c>
      <c r="AB880" s="226" t="s">
        <v>20</v>
      </c>
      <c r="AC880" s="215" t="s">
        <v>845</v>
      </c>
    </row>
    <row r="881" spans="1:29" ht="60" x14ac:dyDescent="0.25">
      <c r="A881" s="215">
        <v>878</v>
      </c>
      <c r="B881" s="226" t="s">
        <v>3185</v>
      </c>
      <c r="C881" s="216" t="s">
        <v>3186</v>
      </c>
      <c r="D881" s="215"/>
      <c r="E881" s="215"/>
      <c r="F881" s="215"/>
      <c r="G881" s="215"/>
      <c r="H881" s="215"/>
      <c r="I881" s="215"/>
      <c r="J881" s="215"/>
      <c r="K881" s="226"/>
      <c r="L881" s="226"/>
      <c r="M881" s="226"/>
      <c r="N881" s="226"/>
      <c r="O881" s="226"/>
      <c r="P881" s="226"/>
      <c r="Q881" s="226"/>
      <c r="R881" s="226"/>
      <c r="S881" s="226"/>
      <c r="T881" s="226"/>
      <c r="U881" s="226"/>
      <c r="V881" s="226"/>
      <c r="W881" s="226"/>
      <c r="X881" s="226" t="s">
        <v>60</v>
      </c>
      <c r="Y881" s="233">
        <v>1</v>
      </c>
      <c r="Z881" s="233">
        <v>25</v>
      </c>
      <c r="AA881" s="218">
        <f t="shared" si="47"/>
        <v>25</v>
      </c>
      <c r="AB881" s="226" t="s">
        <v>20</v>
      </c>
      <c r="AC881" s="215" t="s">
        <v>845</v>
      </c>
    </row>
    <row r="882" spans="1:29" ht="24" x14ac:dyDescent="0.25">
      <c r="A882" s="215">
        <v>879</v>
      </c>
      <c r="B882" s="226" t="s">
        <v>3187</v>
      </c>
      <c r="C882" s="216" t="s">
        <v>3188</v>
      </c>
      <c r="D882" s="215"/>
      <c r="E882" s="215"/>
      <c r="F882" s="215"/>
      <c r="G882" s="215"/>
      <c r="H882" s="215"/>
      <c r="I882" s="215"/>
      <c r="J882" s="215"/>
      <c r="K882" s="226"/>
      <c r="L882" s="226"/>
      <c r="M882" s="226"/>
      <c r="N882" s="226"/>
      <c r="O882" s="226"/>
      <c r="P882" s="226"/>
      <c r="Q882" s="226"/>
      <c r="R882" s="226"/>
      <c r="S882" s="226"/>
      <c r="T882" s="226"/>
      <c r="U882" s="226"/>
      <c r="V882" s="226"/>
      <c r="W882" s="226"/>
      <c r="X882" s="226" t="s">
        <v>60</v>
      </c>
      <c r="Y882" s="233">
        <v>1</v>
      </c>
      <c r="Z882" s="233">
        <v>25</v>
      </c>
      <c r="AA882" s="218">
        <f t="shared" si="47"/>
        <v>25</v>
      </c>
      <c r="AB882" s="226" t="s">
        <v>20</v>
      </c>
      <c r="AC882" s="215" t="s">
        <v>845</v>
      </c>
    </row>
    <row r="883" spans="1:29" ht="60" x14ac:dyDescent="0.25">
      <c r="A883" s="215">
        <v>880</v>
      </c>
      <c r="B883" s="226" t="s">
        <v>3189</v>
      </c>
      <c r="C883" s="216" t="s">
        <v>3190</v>
      </c>
      <c r="D883" s="215"/>
      <c r="E883" s="215"/>
      <c r="F883" s="215"/>
      <c r="G883" s="215"/>
      <c r="H883" s="215"/>
      <c r="I883" s="215"/>
      <c r="J883" s="215"/>
      <c r="K883" s="226"/>
      <c r="L883" s="226"/>
      <c r="M883" s="226"/>
      <c r="N883" s="226"/>
      <c r="O883" s="226"/>
      <c r="P883" s="226"/>
      <c r="Q883" s="226"/>
      <c r="R883" s="226"/>
      <c r="S883" s="226"/>
      <c r="T883" s="226"/>
      <c r="U883" s="226"/>
      <c r="V883" s="226"/>
      <c r="W883" s="226"/>
      <c r="X883" s="226" t="s">
        <v>60</v>
      </c>
      <c r="Y883" s="233">
        <v>1</v>
      </c>
      <c r="Z883" s="233">
        <v>15</v>
      </c>
      <c r="AA883" s="218">
        <f t="shared" si="47"/>
        <v>15</v>
      </c>
      <c r="AB883" s="226" t="s">
        <v>20</v>
      </c>
      <c r="AC883" s="215" t="s">
        <v>845</v>
      </c>
    </row>
    <row r="884" spans="1:29" ht="48" x14ac:dyDescent="0.25">
      <c r="A884" s="215">
        <v>881</v>
      </c>
      <c r="B884" s="226" t="s">
        <v>3191</v>
      </c>
      <c r="C884" s="216" t="s">
        <v>3192</v>
      </c>
      <c r="D884" s="215"/>
      <c r="E884" s="215"/>
      <c r="F884" s="215"/>
      <c r="G884" s="215"/>
      <c r="H884" s="215"/>
      <c r="I884" s="215"/>
      <c r="J884" s="215"/>
      <c r="K884" s="226"/>
      <c r="L884" s="226"/>
      <c r="M884" s="226"/>
      <c r="N884" s="226"/>
      <c r="O884" s="226"/>
      <c r="P884" s="226"/>
      <c r="Q884" s="226"/>
      <c r="R884" s="226"/>
      <c r="S884" s="226"/>
      <c r="T884" s="226"/>
      <c r="U884" s="226"/>
      <c r="V884" s="226"/>
      <c r="W884" s="226"/>
      <c r="X884" s="226" t="s">
        <v>60</v>
      </c>
      <c r="Y884" s="233">
        <v>1</v>
      </c>
      <c r="Z884" s="233">
        <v>15</v>
      </c>
      <c r="AA884" s="218">
        <f t="shared" si="47"/>
        <v>15</v>
      </c>
      <c r="AB884" s="226" t="s">
        <v>20</v>
      </c>
      <c r="AC884" s="215" t="s">
        <v>845</v>
      </c>
    </row>
    <row r="885" spans="1:29" ht="36" x14ac:dyDescent="0.25">
      <c r="A885" s="215">
        <v>882</v>
      </c>
      <c r="B885" s="226" t="s">
        <v>3193</v>
      </c>
      <c r="C885" s="216" t="s">
        <v>3194</v>
      </c>
      <c r="D885" s="215"/>
      <c r="E885" s="215"/>
      <c r="F885" s="215"/>
      <c r="G885" s="215"/>
      <c r="H885" s="215"/>
      <c r="I885" s="215"/>
      <c r="J885" s="215"/>
      <c r="K885" s="226"/>
      <c r="L885" s="226"/>
      <c r="M885" s="226"/>
      <c r="N885" s="226"/>
      <c r="O885" s="226"/>
      <c r="P885" s="226"/>
      <c r="Q885" s="226"/>
      <c r="R885" s="226"/>
      <c r="S885" s="226"/>
      <c r="T885" s="226"/>
      <c r="U885" s="226"/>
      <c r="V885" s="226"/>
      <c r="W885" s="226"/>
      <c r="X885" s="226" t="s">
        <v>60</v>
      </c>
      <c r="Y885" s="233">
        <v>1</v>
      </c>
      <c r="Z885" s="233">
        <v>15</v>
      </c>
      <c r="AA885" s="218">
        <f t="shared" si="47"/>
        <v>15</v>
      </c>
      <c r="AB885" s="226" t="s">
        <v>20</v>
      </c>
      <c r="AC885" s="215" t="s">
        <v>845</v>
      </c>
    </row>
    <row r="886" spans="1:29" ht="48" x14ac:dyDescent="0.25">
      <c r="A886" s="215">
        <v>883</v>
      </c>
      <c r="B886" s="226" t="s">
        <v>3195</v>
      </c>
      <c r="C886" s="216" t="s">
        <v>3196</v>
      </c>
      <c r="D886" s="215"/>
      <c r="E886" s="215"/>
      <c r="F886" s="215"/>
      <c r="G886" s="215"/>
      <c r="H886" s="215"/>
      <c r="I886" s="215"/>
      <c r="J886" s="215"/>
      <c r="K886" s="226"/>
      <c r="L886" s="226"/>
      <c r="M886" s="226"/>
      <c r="N886" s="226"/>
      <c r="O886" s="226"/>
      <c r="P886" s="226"/>
      <c r="Q886" s="226"/>
      <c r="R886" s="226"/>
      <c r="S886" s="226"/>
      <c r="T886" s="226"/>
      <c r="U886" s="226"/>
      <c r="V886" s="226"/>
      <c r="W886" s="226"/>
      <c r="X886" s="226" t="s">
        <v>60</v>
      </c>
      <c r="Y886" s="233">
        <v>1</v>
      </c>
      <c r="Z886" s="233">
        <v>15</v>
      </c>
      <c r="AA886" s="218">
        <f t="shared" si="47"/>
        <v>15</v>
      </c>
      <c r="AB886" s="226" t="s">
        <v>20</v>
      </c>
      <c r="AC886" s="215" t="s">
        <v>845</v>
      </c>
    </row>
    <row r="887" spans="1:29" ht="48" x14ac:dyDescent="0.25">
      <c r="A887" s="215">
        <v>884</v>
      </c>
      <c r="B887" s="226" t="s">
        <v>3197</v>
      </c>
      <c r="C887" s="216" t="s">
        <v>3198</v>
      </c>
      <c r="D887" s="215"/>
      <c r="E887" s="215"/>
      <c r="F887" s="215"/>
      <c r="G887" s="215"/>
      <c r="H887" s="215"/>
      <c r="I887" s="215"/>
      <c r="J887" s="215"/>
      <c r="K887" s="226"/>
      <c r="L887" s="226"/>
      <c r="M887" s="226"/>
      <c r="N887" s="226"/>
      <c r="O887" s="226"/>
      <c r="P887" s="226"/>
      <c r="Q887" s="226"/>
      <c r="R887" s="226"/>
      <c r="S887" s="226"/>
      <c r="T887" s="226"/>
      <c r="U887" s="226"/>
      <c r="V887" s="226"/>
      <c r="W887" s="226"/>
      <c r="X887" s="226" t="s">
        <v>60</v>
      </c>
      <c r="Y887" s="233">
        <v>1</v>
      </c>
      <c r="Z887" s="233">
        <v>20</v>
      </c>
      <c r="AA887" s="218">
        <f t="shared" si="47"/>
        <v>20</v>
      </c>
      <c r="AB887" s="226" t="s">
        <v>20</v>
      </c>
      <c r="AC887" s="215" t="s">
        <v>845</v>
      </c>
    </row>
    <row r="888" spans="1:29" ht="48" x14ac:dyDescent="0.25">
      <c r="A888" s="215">
        <v>885</v>
      </c>
      <c r="B888" s="226" t="s">
        <v>3199</v>
      </c>
      <c r="C888" s="216" t="s">
        <v>3200</v>
      </c>
      <c r="D888" s="215"/>
      <c r="E888" s="215"/>
      <c r="F888" s="215"/>
      <c r="G888" s="215"/>
      <c r="H888" s="215"/>
      <c r="I888" s="215"/>
      <c r="J888" s="215"/>
      <c r="K888" s="226"/>
      <c r="L888" s="226"/>
      <c r="M888" s="226"/>
      <c r="N888" s="226"/>
      <c r="O888" s="226"/>
      <c r="P888" s="226"/>
      <c r="Q888" s="226"/>
      <c r="R888" s="226"/>
      <c r="S888" s="226"/>
      <c r="T888" s="226"/>
      <c r="U888" s="226"/>
      <c r="V888" s="226"/>
      <c r="W888" s="226"/>
      <c r="X888" s="226" t="s">
        <v>60</v>
      </c>
      <c r="Y888" s="233">
        <v>1</v>
      </c>
      <c r="Z888" s="233">
        <v>15</v>
      </c>
      <c r="AA888" s="218">
        <f t="shared" si="47"/>
        <v>15</v>
      </c>
      <c r="AB888" s="226" t="s">
        <v>20</v>
      </c>
      <c r="AC888" s="215" t="s">
        <v>845</v>
      </c>
    </row>
    <row r="889" spans="1:29" ht="36" x14ac:dyDescent="0.25">
      <c r="A889" s="215">
        <v>886</v>
      </c>
      <c r="B889" s="226" t="s">
        <v>3201</v>
      </c>
      <c r="C889" s="216" t="s">
        <v>3202</v>
      </c>
      <c r="D889" s="215"/>
      <c r="E889" s="215"/>
      <c r="F889" s="215"/>
      <c r="G889" s="215"/>
      <c r="H889" s="215"/>
      <c r="I889" s="215"/>
      <c r="J889" s="215"/>
      <c r="K889" s="226"/>
      <c r="L889" s="226"/>
      <c r="M889" s="226"/>
      <c r="N889" s="226"/>
      <c r="O889" s="226"/>
      <c r="P889" s="226"/>
      <c r="Q889" s="226"/>
      <c r="R889" s="226"/>
      <c r="S889" s="226"/>
      <c r="T889" s="226"/>
      <c r="U889" s="226"/>
      <c r="V889" s="226"/>
      <c r="W889" s="226"/>
      <c r="X889" s="226" t="s">
        <v>60</v>
      </c>
      <c r="Y889" s="233">
        <v>1</v>
      </c>
      <c r="Z889" s="233">
        <v>25</v>
      </c>
      <c r="AA889" s="218">
        <f t="shared" si="47"/>
        <v>25</v>
      </c>
      <c r="AB889" s="226" t="s">
        <v>20</v>
      </c>
      <c r="AC889" s="215" t="s">
        <v>845</v>
      </c>
    </row>
    <row r="890" spans="1:29" ht="48" x14ac:dyDescent="0.25">
      <c r="A890" s="215">
        <v>887</v>
      </c>
      <c r="B890" s="226" t="s">
        <v>3203</v>
      </c>
      <c r="C890" s="216" t="s">
        <v>3204</v>
      </c>
      <c r="D890" s="215"/>
      <c r="E890" s="215"/>
      <c r="F890" s="215"/>
      <c r="G890" s="215"/>
      <c r="H890" s="215"/>
      <c r="I890" s="215"/>
      <c r="J890" s="215"/>
      <c r="K890" s="226"/>
      <c r="L890" s="226"/>
      <c r="M890" s="226"/>
      <c r="N890" s="226"/>
      <c r="O890" s="226"/>
      <c r="P890" s="226"/>
      <c r="Q890" s="226"/>
      <c r="R890" s="226"/>
      <c r="S890" s="226"/>
      <c r="T890" s="226"/>
      <c r="U890" s="226"/>
      <c r="V890" s="226"/>
      <c r="W890" s="226"/>
      <c r="X890" s="226" t="s">
        <v>60</v>
      </c>
      <c r="Y890" s="233">
        <v>1</v>
      </c>
      <c r="Z890" s="233">
        <v>15</v>
      </c>
      <c r="AA890" s="218">
        <f t="shared" si="47"/>
        <v>15</v>
      </c>
      <c r="AB890" s="226" t="s">
        <v>20</v>
      </c>
      <c r="AC890" s="215" t="s">
        <v>845</v>
      </c>
    </row>
    <row r="891" spans="1:29" ht="48" x14ac:dyDescent="0.25">
      <c r="A891" s="215">
        <v>888</v>
      </c>
      <c r="B891" s="226" t="s">
        <v>3205</v>
      </c>
      <c r="C891" s="216" t="s">
        <v>3206</v>
      </c>
      <c r="D891" s="215"/>
      <c r="E891" s="215"/>
      <c r="F891" s="215"/>
      <c r="G891" s="215"/>
      <c r="H891" s="215"/>
      <c r="I891" s="215"/>
      <c r="J891" s="215"/>
      <c r="K891" s="226"/>
      <c r="L891" s="226"/>
      <c r="M891" s="226"/>
      <c r="N891" s="226"/>
      <c r="O891" s="226"/>
      <c r="P891" s="226"/>
      <c r="Q891" s="226"/>
      <c r="R891" s="226"/>
      <c r="S891" s="226"/>
      <c r="T891" s="226"/>
      <c r="U891" s="226"/>
      <c r="V891" s="226"/>
      <c r="W891" s="226"/>
      <c r="X891" s="226" t="s">
        <v>60</v>
      </c>
      <c r="Y891" s="233">
        <v>1</v>
      </c>
      <c r="Z891" s="233">
        <v>25</v>
      </c>
      <c r="AA891" s="218">
        <f t="shared" si="47"/>
        <v>25</v>
      </c>
      <c r="AB891" s="226" t="s">
        <v>20</v>
      </c>
      <c r="AC891" s="215" t="s">
        <v>845</v>
      </c>
    </row>
    <row r="892" spans="1:29" ht="36" x14ac:dyDescent="0.25">
      <c r="A892" s="215">
        <v>889</v>
      </c>
      <c r="B892" s="226" t="s">
        <v>3207</v>
      </c>
      <c r="C892" s="216" t="s">
        <v>3208</v>
      </c>
      <c r="D892" s="215"/>
      <c r="E892" s="215"/>
      <c r="F892" s="215"/>
      <c r="G892" s="215"/>
      <c r="H892" s="215"/>
      <c r="I892" s="215"/>
      <c r="J892" s="215"/>
      <c r="K892" s="226"/>
      <c r="L892" s="226"/>
      <c r="M892" s="226"/>
      <c r="N892" s="226"/>
      <c r="O892" s="226"/>
      <c r="P892" s="226"/>
      <c r="Q892" s="226"/>
      <c r="R892" s="226"/>
      <c r="S892" s="226"/>
      <c r="T892" s="226"/>
      <c r="U892" s="226"/>
      <c r="V892" s="226"/>
      <c r="W892" s="226"/>
      <c r="X892" s="226" t="s">
        <v>60</v>
      </c>
      <c r="Y892" s="233">
        <v>1</v>
      </c>
      <c r="Z892" s="233">
        <v>20</v>
      </c>
      <c r="AA892" s="218">
        <f t="shared" si="47"/>
        <v>20</v>
      </c>
      <c r="AB892" s="226" t="s">
        <v>20</v>
      </c>
      <c r="AC892" s="215" t="s">
        <v>845</v>
      </c>
    </row>
    <row r="893" spans="1:29" ht="48" x14ac:dyDescent="0.25">
      <c r="A893" s="215">
        <v>890</v>
      </c>
      <c r="B893" s="226" t="s">
        <v>3209</v>
      </c>
      <c r="C893" s="216" t="s">
        <v>3210</v>
      </c>
      <c r="D893" s="215"/>
      <c r="E893" s="215"/>
      <c r="F893" s="215"/>
      <c r="G893" s="215"/>
      <c r="H893" s="215"/>
      <c r="I893" s="215"/>
      <c r="J893" s="215"/>
      <c r="K893" s="226"/>
      <c r="L893" s="226"/>
      <c r="M893" s="226"/>
      <c r="N893" s="226"/>
      <c r="O893" s="226"/>
      <c r="P893" s="226"/>
      <c r="Q893" s="226"/>
      <c r="R893" s="226"/>
      <c r="S893" s="226"/>
      <c r="T893" s="226"/>
      <c r="U893" s="226"/>
      <c r="V893" s="226"/>
      <c r="W893" s="226"/>
      <c r="X893" s="226" t="s">
        <v>60</v>
      </c>
      <c r="Y893" s="233">
        <v>1</v>
      </c>
      <c r="Z893" s="233">
        <v>20</v>
      </c>
      <c r="AA893" s="218">
        <f t="shared" si="47"/>
        <v>20</v>
      </c>
      <c r="AB893" s="226" t="s">
        <v>20</v>
      </c>
      <c r="AC893" s="215" t="s">
        <v>845</v>
      </c>
    </row>
    <row r="894" spans="1:29" ht="48" x14ac:dyDescent="0.25">
      <c r="A894" s="215">
        <v>891</v>
      </c>
      <c r="B894" s="226" t="s">
        <v>3211</v>
      </c>
      <c r="C894" s="216" t="s">
        <v>3212</v>
      </c>
      <c r="D894" s="215"/>
      <c r="E894" s="215"/>
      <c r="F894" s="215"/>
      <c r="G894" s="215"/>
      <c r="H894" s="215"/>
      <c r="I894" s="215"/>
      <c r="J894" s="215"/>
      <c r="K894" s="226"/>
      <c r="L894" s="226"/>
      <c r="M894" s="226"/>
      <c r="N894" s="226"/>
      <c r="O894" s="226"/>
      <c r="P894" s="226"/>
      <c r="Q894" s="226"/>
      <c r="R894" s="226"/>
      <c r="S894" s="226"/>
      <c r="T894" s="226"/>
      <c r="U894" s="226"/>
      <c r="V894" s="226"/>
      <c r="W894" s="226"/>
      <c r="X894" s="226" t="s">
        <v>60</v>
      </c>
      <c r="Y894" s="233">
        <v>1</v>
      </c>
      <c r="Z894" s="233">
        <v>20</v>
      </c>
      <c r="AA894" s="218">
        <f t="shared" si="47"/>
        <v>20</v>
      </c>
      <c r="AB894" s="226" t="s">
        <v>20</v>
      </c>
      <c r="AC894" s="215" t="s">
        <v>845</v>
      </c>
    </row>
    <row r="895" spans="1:29" ht="48" x14ac:dyDescent="0.25">
      <c r="A895" s="215">
        <v>892</v>
      </c>
      <c r="B895" s="226" t="s">
        <v>3213</v>
      </c>
      <c r="C895" s="216" t="s">
        <v>3214</v>
      </c>
      <c r="D895" s="215"/>
      <c r="E895" s="215"/>
      <c r="F895" s="215"/>
      <c r="G895" s="215"/>
      <c r="H895" s="215"/>
      <c r="I895" s="215"/>
      <c r="J895" s="215"/>
      <c r="K895" s="226"/>
      <c r="L895" s="226"/>
      <c r="M895" s="226"/>
      <c r="N895" s="226"/>
      <c r="O895" s="226"/>
      <c r="P895" s="226"/>
      <c r="Q895" s="226"/>
      <c r="R895" s="226"/>
      <c r="S895" s="226"/>
      <c r="T895" s="226"/>
      <c r="U895" s="226"/>
      <c r="V895" s="226"/>
      <c r="W895" s="226"/>
      <c r="X895" s="226" t="s">
        <v>60</v>
      </c>
      <c r="Y895" s="233">
        <v>1</v>
      </c>
      <c r="Z895" s="233">
        <v>15</v>
      </c>
      <c r="AA895" s="218">
        <f t="shared" si="47"/>
        <v>15</v>
      </c>
      <c r="AB895" s="226" t="s">
        <v>20</v>
      </c>
      <c r="AC895" s="215" t="s">
        <v>845</v>
      </c>
    </row>
    <row r="896" spans="1:29" ht="36" x14ac:dyDescent="0.25">
      <c r="A896" s="215">
        <v>893</v>
      </c>
      <c r="B896" s="226" t="s">
        <v>3215</v>
      </c>
      <c r="C896" s="216" t="s">
        <v>3216</v>
      </c>
      <c r="D896" s="215"/>
      <c r="E896" s="215"/>
      <c r="F896" s="215"/>
      <c r="G896" s="215"/>
      <c r="H896" s="215"/>
      <c r="I896" s="215"/>
      <c r="J896" s="215"/>
      <c r="K896" s="226"/>
      <c r="L896" s="226"/>
      <c r="M896" s="226"/>
      <c r="N896" s="226"/>
      <c r="O896" s="226"/>
      <c r="P896" s="226"/>
      <c r="Q896" s="226"/>
      <c r="R896" s="226"/>
      <c r="S896" s="226"/>
      <c r="T896" s="226"/>
      <c r="U896" s="226"/>
      <c r="V896" s="226"/>
      <c r="W896" s="226"/>
      <c r="X896" s="226" t="s">
        <v>60</v>
      </c>
      <c r="Y896" s="233">
        <v>1</v>
      </c>
      <c r="Z896" s="233">
        <v>15</v>
      </c>
      <c r="AA896" s="218">
        <f t="shared" si="47"/>
        <v>15</v>
      </c>
      <c r="AB896" s="226" t="s">
        <v>20</v>
      </c>
      <c r="AC896" s="215" t="s">
        <v>845</v>
      </c>
    </row>
    <row r="897" spans="1:29" ht="36" x14ac:dyDescent="0.25">
      <c r="A897" s="215">
        <v>894</v>
      </c>
      <c r="B897" s="226" t="s">
        <v>3217</v>
      </c>
      <c r="C897" s="216" t="s">
        <v>3218</v>
      </c>
      <c r="D897" s="215"/>
      <c r="E897" s="215"/>
      <c r="F897" s="215"/>
      <c r="G897" s="215"/>
      <c r="H897" s="215"/>
      <c r="I897" s="215"/>
      <c r="J897" s="215"/>
      <c r="K897" s="226"/>
      <c r="L897" s="226"/>
      <c r="M897" s="226"/>
      <c r="N897" s="226"/>
      <c r="O897" s="226"/>
      <c r="P897" s="226"/>
      <c r="Q897" s="226"/>
      <c r="R897" s="226"/>
      <c r="S897" s="226"/>
      <c r="T897" s="226"/>
      <c r="U897" s="226"/>
      <c r="V897" s="226"/>
      <c r="W897" s="226"/>
      <c r="X897" s="226" t="s">
        <v>60</v>
      </c>
      <c r="Y897" s="233">
        <v>1</v>
      </c>
      <c r="Z897" s="233">
        <v>20</v>
      </c>
      <c r="AA897" s="218">
        <f t="shared" si="47"/>
        <v>20</v>
      </c>
      <c r="AB897" s="226" t="s">
        <v>20</v>
      </c>
      <c r="AC897" s="215" t="s">
        <v>845</v>
      </c>
    </row>
    <row r="898" spans="1:29" ht="48" x14ac:dyDescent="0.25">
      <c r="A898" s="215">
        <v>895</v>
      </c>
      <c r="B898" s="226" t="s">
        <v>3219</v>
      </c>
      <c r="C898" s="216" t="s">
        <v>3220</v>
      </c>
      <c r="D898" s="215"/>
      <c r="E898" s="215"/>
      <c r="F898" s="215"/>
      <c r="G898" s="215"/>
      <c r="H898" s="215"/>
      <c r="I898" s="215"/>
      <c r="J898" s="215"/>
      <c r="K898" s="226"/>
      <c r="L898" s="226"/>
      <c r="M898" s="226"/>
      <c r="N898" s="226"/>
      <c r="O898" s="226"/>
      <c r="P898" s="226"/>
      <c r="Q898" s="226"/>
      <c r="R898" s="226"/>
      <c r="S898" s="226"/>
      <c r="T898" s="226"/>
      <c r="U898" s="226"/>
      <c r="V898" s="226"/>
      <c r="W898" s="226"/>
      <c r="X898" s="226" t="s">
        <v>60</v>
      </c>
      <c r="Y898" s="233">
        <v>1</v>
      </c>
      <c r="Z898" s="233">
        <v>20</v>
      </c>
      <c r="AA898" s="218">
        <f t="shared" si="47"/>
        <v>20</v>
      </c>
      <c r="AB898" s="226" t="s">
        <v>20</v>
      </c>
      <c r="AC898" s="215" t="s">
        <v>845</v>
      </c>
    </row>
    <row r="899" spans="1:29" ht="60" x14ac:dyDescent="0.25">
      <c r="A899" s="215">
        <v>896</v>
      </c>
      <c r="B899" s="226" t="s">
        <v>3221</v>
      </c>
      <c r="C899" s="216" t="s">
        <v>3222</v>
      </c>
      <c r="D899" s="215"/>
      <c r="E899" s="215"/>
      <c r="F899" s="215"/>
      <c r="G899" s="215"/>
      <c r="H899" s="215"/>
      <c r="I899" s="215"/>
      <c r="J899" s="215"/>
      <c r="K899" s="226"/>
      <c r="L899" s="226"/>
      <c r="M899" s="226"/>
      <c r="N899" s="226"/>
      <c r="O899" s="226"/>
      <c r="P899" s="226"/>
      <c r="Q899" s="226"/>
      <c r="R899" s="226"/>
      <c r="S899" s="226"/>
      <c r="T899" s="226"/>
      <c r="U899" s="226"/>
      <c r="V899" s="226"/>
      <c r="W899" s="226"/>
      <c r="X899" s="226" t="s">
        <v>60</v>
      </c>
      <c r="Y899" s="233">
        <v>1</v>
      </c>
      <c r="Z899" s="233">
        <v>20</v>
      </c>
      <c r="AA899" s="218">
        <f t="shared" ref="AA899:AA962" si="48">Y899*Z899</f>
        <v>20</v>
      </c>
      <c r="AB899" s="226" t="s">
        <v>20</v>
      </c>
      <c r="AC899" s="215" t="s">
        <v>845</v>
      </c>
    </row>
    <row r="900" spans="1:29" ht="72" x14ac:dyDescent="0.25">
      <c r="A900" s="215">
        <v>897</v>
      </c>
      <c r="B900" s="226" t="s">
        <v>3223</v>
      </c>
      <c r="C900" s="216" t="s">
        <v>3224</v>
      </c>
      <c r="D900" s="215"/>
      <c r="E900" s="215"/>
      <c r="F900" s="215"/>
      <c r="G900" s="215"/>
      <c r="H900" s="215"/>
      <c r="I900" s="215"/>
      <c r="J900" s="215"/>
      <c r="K900" s="226"/>
      <c r="L900" s="226"/>
      <c r="M900" s="226"/>
      <c r="N900" s="226"/>
      <c r="O900" s="226"/>
      <c r="P900" s="226"/>
      <c r="Q900" s="226"/>
      <c r="R900" s="226"/>
      <c r="S900" s="226"/>
      <c r="T900" s="226"/>
      <c r="U900" s="226"/>
      <c r="V900" s="226"/>
      <c r="W900" s="226"/>
      <c r="X900" s="226" t="s">
        <v>60</v>
      </c>
      <c r="Y900" s="233">
        <v>1</v>
      </c>
      <c r="Z900" s="233">
        <v>15</v>
      </c>
      <c r="AA900" s="218">
        <f t="shared" si="48"/>
        <v>15</v>
      </c>
      <c r="AB900" s="226" t="s">
        <v>20</v>
      </c>
      <c r="AC900" s="215" t="s">
        <v>845</v>
      </c>
    </row>
    <row r="901" spans="1:29" ht="72" x14ac:dyDescent="0.25">
      <c r="A901" s="215">
        <v>898</v>
      </c>
      <c r="B901" s="226" t="s">
        <v>3225</v>
      </c>
      <c r="C901" s="216" t="s">
        <v>3226</v>
      </c>
      <c r="D901" s="215"/>
      <c r="E901" s="215"/>
      <c r="F901" s="215"/>
      <c r="G901" s="215"/>
      <c r="H901" s="215"/>
      <c r="I901" s="215"/>
      <c r="J901" s="215"/>
      <c r="K901" s="226"/>
      <c r="L901" s="226"/>
      <c r="M901" s="226"/>
      <c r="N901" s="226"/>
      <c r="O901" s="226"/>
      <c r="P901" s="226"/>
      <c r="Q901" s="226"/>
      <c r="R901" s="226"/>
      <c r="S901" s="226"/>
      <c r="T901" s="226"/>
      <c r="U901" s="226"/>
      <c r="V901" s="226"/>
      <c r="W901" s="226"/>
      <c r="X901" s="226" t="s">
        <v>60</v>
      </c>
      <c r="Y901" s="233">
        <v>1</v>
      </c>
      <c r="Z901" s="233">
        <v>15</v>
      </c>
      <c r="AA901" s="218">
        <f t="shared" si="48"/>
        <v>15</v>
      </c>
      <c r="AB901" s="226" t="s">
        <v>20</v>
      </c>
      <c r="AC901" s="215" t="s">
        <v>845</v>
      </c>
    </row>
    <row r="902" spans="1:29" ht="48" x14ac:dyDescent="0.25">
      <c r="A902" s="215">
        <v>899</v>
      </c>
      <c r="B902" s="226" t="s">
        <v>3227</v>
      </c>
      <c r="C902" s="216" t="s">
        <v>3228</v>
      </c>
      <c r="D902" s="215"/>
      <c r="E902" s="215"/>
      <c r="F902" s="215"/>
      <c r="G902" s="215"/>
      <c r="H902" s="215"/>
      <c r="I902" s="215"/>
      <c r="J902" s="215"/>
      <c r="K902" s="226"/>
      <c r="L902" s="226"/>
      <c r="M902" s="226"/>
      <c r="N902" s="226"/>
      <c r="O902" s="226"/>
      <c r="P902" s="226"/>
      <c r="Q902" s="226"/>
      <c r="R902" s="226"/>
      <c r="S902" s="226"/>
      <c r="T902" s="226"/>
      <c r="U902" s="226"/>
      <c r="V902" s="226"/>
      <c r="W902" s="226"/>
      <c r="X902" s="226" t="s">
        <v>60</v>
      </c>
      <c r="Y902" s="233">
        <v>1</v>
      </c>
      <c r="Z902" s="233">
        <v>25</v>
      </c>
      <c r="AA902" s="218">
        <f t="shared" si="48"/>
        <v>25</v>
      </c>
      <c r="AB902" s="226" t="s">
        <v>20</v>
      </c>
      <c r="AC902" s="215" t="s">
        <v>845</v>
      </c>
    </row>
    <row r="903" spans="1:29" ht="36" x14ac:dyDescent="0.25">
      <c r="A903" s="215">
        <v>900</v>
      </c>
      <c r="B903" s="226" t="s">
        <v>3229</v>
      </c>
      <c r="C903" s="216" t="s">
        <v>3230</v>
      </c>
      <c r="D903" s="215"/>
      <c r="E903" s="215"/>
      <c r="F903" s="215"/>
      <c r="G903" s="215"/>
      <c r="H903" s="215"/>
      <c r="I903" s="215"/>
      <c r="J903" s="215"/>
      <c r="K903" s="226"/>
      <c r="L903" s="226"/>
      <c r="M903" s="226"/>
      <c r="N903" s="226"/>
      <c r="O903" s="226"/>
      <c r="P903" s="226"/>
      <c r="Q903" s="226"/>
      <c r="R903" s="226"/>
      <c r="S903" s="226"/>
      <c r="T903" s="226"/>
      <c r="U903" s="226"/>
      <c r="V903" s="226"/>
      <c r="W903" s="226"/>
      <c r="X903" s="226" t="s">
        <v>60</v>
      </c>
      <c r="Y903" s="233">
        <v>1</v>
      </c>
      <c r="Z903" s="233">
        <v>15</v>
      </c>
      <c r="AA903" s="218">
        <f t="shared" si="48"/>
        <v>15</v>
      </c>
      <c r="AB903" s="226" t="s">
        <v>20</v>
      </c>
      <c r="AC903" s="215" t="s">
        <v>845</v>
      </c>
    </row>
    <row r="904" spans="1:29" ht="36" x14ac:dyDescent="0.25">
      <c r="A904" s="215">
        <v>901</v>
      </c>
      <c r="B904" s="226" t="s">
        <v>3231</v>
      </c>
      <c r="C904" s="216" t="s">
        <v>3232</v>
      </c>
      <c r="D904" s="215"/>
      <c r="E904" s="215"/>
      <c r="F904" s="215"/>
      <c r="G904" s="215"/>
      <c r="H904" s="215"/>
      <c r="I904" s="215"/>
      <c r="J904" s="215"/>
      <c r="K904" s="226"/>
      <c r="L904" s="226"/>
      <c r="M904" s="226"/>
      <c r="N904" s="226"/>
      <c r="O904" s="226"/>
      <c r="P904" s="226"/>
      <c r="Q904" s="226"/>
      <c r="R904" s="226"/>
      <c r="S904" s="226"/>
      <c r="T904" s="226"/>
      <c r="U904" s="226"/>
      <c r="V904" s="226"/>
      <c r="W904" s="226"/>
      <c r="X904" s="226" t="s">
        <v>60</v>
      </c>
      <c r="Y904" s="233">
        <v>1</v>
      </c>
      <c r="Z904" s="233">
        <v>25</v>
      </c>
      <c r="AA904" s="218">
        <f t="shared" si="48"/>
        <v>25</v>
      </c>
      <c r="AB904" s="226" t="s">
        <v>20</v>
      </c>
      <c r="AC904" s="215" t="s">
        <v>845</v>
      </c>
    </row>
    <row r="905" spans="1:29" ht="36" x14ac:dyDescent="0.25">
      <c r="A905" s="215">
        <v>902</v>
      </c>
      <c r="B905" s="226" t="s">
        <v>3233</v>
      </c>
      <c r="C905" s="224" t="s">
        <v>3234</v>
      </c>
      <c r="D905" s="215"/>
      <c r="E905" s="215"/>
      <c r="F905" s="215"/>
      <c r="G905" s="215"/>
      <c r="H905" s="215"/>
      <c r="I905" s="215"/>
      <c r="J905" s="215"/>
      <c r="K905" s="226"/>
      <c r="L905" s="226"/>
      <c r="M905" s="226"/>
      <c r="N905" s="226"/>
      <c r="O905" s="226"/>
      <c r="P905" s="226"/>
      <c r="Q905" s="226"/>
      <c r="R905" s="226"/>
      <c r="S905" s="226"/>
      <c r="T905" s="226"/>
      <c r="U905" s="226"/>
      <c r="V905" s="226"/>
      <c r="W905" s="226"/>
      <c r="X905" s="226" t="s">
        <v>226</v>
      </c>
      <c r="Y905" s="233">
        <v>1</v>
      </c>
      <c r="Z905" s="233">
        <v>20</v>
      </c>
      <c r="AA905" s="218">
        <f t="shared" si="48"/>
        <v>20</v>
      </c>
      <c r="AB905" s="226" t="s">
        <v>20</v>
      </c>
      <c r="AC905" s="215" t="s">
        <v>845</v>
      </c>
    </row>
    <row r="906" spans="1:29" ht="48" x14ac:dyDescent="0.25">
      <c r="A906" s="215">
        <v>903</v>
      </c>
      <c r="B906" s="226" t="s">
        <v>3235</v>
      </c>
      <c r="C906" s="224" t="s">
        <v>3236</v>
      </c>
      <c r="D906" s="215"/>
      <c r="E906" s="215"/>
      <c r="F906" s="215"/>
      <c r="G906" s="215"/>
      <c r="H906" s="215"/>
      <c r="I906" s="215"/>
      <c r="J906" s="215"/>
      <c r="K906" s="226"/>
      <c r="L906" s="226"/>
      <c r="M906" s="226"/>
      <c r="N906" s="226"/>
      <c r="O906" s="226"/>
      <c r="P906" s="226"/>
      <c r="Q906" s="226"/>
      <c r="R906" s="226"/>
      <c r="S906" s="226"/>
      <c r="T906" s="226"/>
      <c r="U906" s="226"/>
      <c r="V906" s="226"/>
      <c r="W906" s="226"/>
      <c r="X906" s="226" t="s">
        <v>226</v>
      </c>
      <c r="Y906" s="233">
        <v>1</v>
      </c>
      <c r="Z906" s="233">
        <v>15</v>
      </c>
      <c r="AA906" s="218">
        <f t="shared" si="48"/>
        <v>15</v>
      </c>
      <c r="AB906" s="226" t="s">
        <v>20</v>
      </c>
      <c r="AC906" s="215" t="s">
        <v>845</v>
      </c>
    </row>
    <row r="907" spans="1:29" ht="36" x14ac:dyDescent="0.25">
      <c r="A907" s="215">
        <v>904</v>
      </c>
      <c r="B907" s="226" t="s">
        <v>3237</v>
      </c>
      <c r="C907" s="224" t="s">
        <v>3238</v>
      </c>
      <c r="D907" s="215"/>
      <c r="E907" s="215"/>
      <c r="F907" s="215"/>
      <c r="G907" s="215"/>
      <c r="H907" s="215"/>
      <c r="I907" s="215"/>
      <c r="J907" s="215"/>
      <c r="K907" s="226"/>
      <c r="L907" s="226"/>
      <c r="M907" s="226"/>
      <c r="N907" s="226"/>
      <c r="O907" s="226"/>
      <c r="P907" s="226"/>
      <c r="Q907" s="226"/>
      <c r="R907" s="226"/>
      <c r="S907" s="226"/>
      <c r="T907" s="226"/>
      <c r="U907" s="226"/>
      <c r="V907" s="226"/>
      <c r="W907" s="226"/>
      <c r="X907" s="226" t="s">
        <v>226</v>
      </c>
      <c r="Y907" s="233">
        <v>1</v>
      </c>
      <c r="Z907" s="233">
        <v>22</v>
      </c>
      <c r="AA907" s="218">
        <f t="shared" si="48"/>
        <v>22</v>
      </c>
      <c r="AB907" s="226" t="s">
        <v>20</v>
      </c>
      <c r="AC907" s="215" t="s">
        <v>845</v>
      </c>
    </row>
    <row r="908" spans="1:29" ht="36" x14ac:dyDescent="0.25">
      <c r="A908" s="215">
        <v>905</v>
      </c>
      <c r="B908" s="226" t="s">
        <v>3239</v>
      </c>
      <c r="C908" s="216" t="s">
        <v>3240</v>
      </c>
      <c r="D908" s="215"/>
      <c r="E908" s="215"/>
      <c r="F908" s="215"/>
      <c r="G908" s="215"/>
      <c r="H908" s="215"/>
      <c r="I908" s="215"/>
      <c r="J908" s="215"/>
      <c r="K908" s="226"/>
      <c r="L908" s="226"/>
      <c r="M908" s="226"/>
      <c r="N908" s="226"/>
      <c r="O908" s="226"/>
      <c r="P908" s="226"/>
      <c r="Q908" s="226"/>
      <c r="R908" s="226"/>
      <c r="S908" s="226"/>
      <c r="T908" s="226"/>
      <c r="U908" s="226"/>
      <c r="V908" s="226"/>
      <c r="W908" s="226"/>
      <c r="X908" s="226" t="s">
        <v>60</v>
      </c>
      <c r="Y908" s="233">
        <v>1</v>
      </c>
      <c r="Z908" s="233">
        <v>25</v>
      </c>
      <c r="AA908" s="218">
        <f t="shared" si="48"/>
        <v>25</v>
      </c>
      <c r="AB908" s="226" t="s">
        <v>20</v>
      </c>
      <c r="AC908" s="215" t="s">
        <v>846</v>
      </c>
    </row>
    <row r="909" spans="1:29" ht="48" x14ac:dyDescent="0.25">
      <c r="A909" s="215">
        <v>906</v>
      </c>
      <c r="B909" s="226" t="s">
        <v>3241</v>
      </c>
      <c r="C909" s="216" t="s">
        <v>3242</v>
      </c>
      <c r="D909" s="215"/>
      <c r="E909" s="215"/>
      <c r="F909" s="215"/>
      <c r="G909" s="215"/>
      <c r="H909" s="215"/>
      <c r="I909" s="215"/>
      <c r="J909" s="215"/>
      <c r="K909" s="226"/>
      <c r="L909" s="226"/>
      <c r="M909" s="226"/>
      <c r="N909" s="226"/>
      <c r="O909" s="226"/>
      <c r="P909" s="226"/>
      <c r="Q909" s="226"/>
      <c r="R909" s="226"/>
      <c r="S909" s="226"/>
      <c r="T909" s="226"/>
      <c r="U909" s="226"/>
      <c r="V909" s="226"/>
      <c r="W909" s="226"/>
      <c r="X909" s="226" t="s">
        <v>60</v>
      </c>
      <c r="Y909" s="233">
        <v>1</v>
      </c>
      <c r="Z909" s="233">
        <v>15</v>
      </c>
      <c r="AA909" s="218">
        <f t="shared" si="48"/>
        <v>15</v>
      </c>
      <c r="AB909" s="226" t="s">
        <v>20</v>
      </c>
      <c r="AC909" s="215" t="s">
        <v>846</v>
      </c>
    </row>
    <row r="910" spans="1:29" ht="36" x14ac:dyDescent="0.25">
      <c r="A910" s="215">
        <v>907</v>
      </c>
      <c r="B910" s="226" t="s">
        <v>3243</v>
      </c>
      <c r="C910" s="216" t="s">
        <v>3244</v>
      </c>
      <c r="D910" s="215"/>
      <c r="E910" s="215"/>
      <c r="F910" s="215"/>
      <c r="G910" s="215"/>
      <c r="H910" s="215"/>
      <c r="I910" s="215"/>
      <c r="J910" s="215"/>
      <c r="K910" s="226"/>
      <c r="L910" s="226"/>
      <c r="M910" s="226"/>
      <c r="N910" s="226"/>
      <c r="O910" s="226"/>
      <c r="P910" s="226"/>
      <c r="Q910" s="226"/>
      <c r="R910" s="226"/>
      <c r="S910" s="226"/>
      <c r="T910" s="226"/>
      <c r="U910" s="226"/>
      <c r="V910" s="226"/>
      <c r="W910" s="226"/>
      <c r="X910" s="226" t="s">
        <v>60</v>
      </c>
      <c r="Y910" s="233">
        <v>1</v>
      </c>
      <c r="Z910" s="233">
        <v>15</v>
      </c>
      <c r="AA910" s="218">
        <f t="shared" si="48"/>
        <v>15</v>
      </c>
      <c r="AB910" s="226" t="s">
        <v>20</v>
      </c>
      <c r="AC910" s="215" t="s">
        <v>846</v>
      </c>
    </row>
    <row r="911" spans="1:29" ht="72" x14ac:dyDescent="0.25">
      <c r="A911" s="215">
        <v>908</v>
      </c>
      <c r="B911" s="226" t="s">
        <v>3245</v>
      </c>
      <c r="C911" s="216" t="s">
        <v>3246</v>
      </c>
      <c r="D911" s="215"/>
      <c r="E911" s="215"/>
      <c r="F911" s="215"/>
      <c r="G911" s="215"/>
      <c r="H911" s="215"/>
      <c r="I911" s="215"/>
      <c r="J911" s="215"/>
      <c r="K911" s="226"/>
      <c r="L911" s="226"/>
      <c r="M911" s="226"/>
      <c r="N911" s="226"/>
      <c r="O911" s="226"/>
      <c r="P911" s="226"/>
      <c r="Q911" s="226"/>
      <c r="R911" s="226"/>
      <c r="S911" s="226"/>
      <c r="T911" s="226"/>
      <c r="U911" s="226"/>
      <c r="V911" s="226"/>
      <c r="W911" s="226"/>
      <c r="X911" s="226" t="s">
        <v>60</v>
      </c>
      <c r="Y911" s="233">
        <v>1</v>
      </c>
      <c r="Z911" s="233">
        <v>15</v>
      </c>
      <c r="AA911" s="218">
        <f t="shared" si="48"/>
        <v>15</v>
      </c>
      <c r="AB911" s="226" t="s">
        <v>20</v>
      </c>
      <c r="AC911" s="215" t="s">
        <v>846</v>
      </c>
    </row>
    <row r="912" spans="1:29" ht="36" x14ac:dyDescent="0.25">
      <c r="A912" s="215">
        <v>909</v>
      </c>
      <c r="B912" s="226" t="s">
        <v>3247</v>
      </c>
      <c r="C912" s="216" t="s">
        <v>3248</v>
      </c>
      <c r="D912" s="215"/>
      <c r="E912" s="215"/>
      <c r="F912" s="215"/>
      <c r="G912" s="215"/>
      <c r="H912" s="215"/>
      <c r="I912" s="215"/>
      <c r="J912" s="215"/>
      <c r="K912" s="226"/>
      <c r="L912" s="226"/>
      <c r="M912" s="226"/>
      <c r="N912" s="226"/>
      <c r="O912" s="226"/>
      <c r="P912" s="226"/>
      <c r="Q912" s="226"/>
      <c r="R912" s="226"/>
      <c r="S912" s="226"/>
      <c r="T912" s="226"/>
      <c r="U912" s="226"/>
      <c r="V912" s="226"/>
      <c r="W912" s="226"/>
      <c r="X912" s="226" t="s">
        <v>60</v>
      </c>
      <c r="Y912" s="233">
        <v>1</v>
      </c>
      <c r="Z912" s="233">
        <v>15</v>
      </c>
      <c r="AA912" s="218">
        <f t="shared" si="48"/>
        <v>15</v>
      </c>
      <c r="AB912" s="226" t="s">
        <v>20</v>
      </c>
      <c r="AC912" s="215" t="s">
        <v>846</v>
      </c>
    </row>
    <row r="913" spans="1:29" ht="84" x14ac:dyDescent="0.25">
      <c r="A913" s="215">
        <v>910</v>
      </c>
      <c r="B913" s="226" t="s">
        <v>3249</v>
      </c>
      <c r="C913" s="216" t="s">
        <v>3250</v>
      </c>
      <c r="D913" s="215"/>
      <c r="E913" s="215"/>
      <c r="F913" s="215"/>
      <c r="G913" s="215"/>
      <c r="H913" s="215"/>
      <c r="I913" s="215"/>
      <c r="J913" s="215"/>
      <c r="K913" s="226"/>
      <c r="L913" s="226"/>
      <c r="M913" s="226"/>
      <c r="N913" s="226"/>
      <c r="O913" s="226"/>
      <c r="P913" s="226"/>
      <c r="Q913" s="226"/>
      <c r="R913" s="226"/>
      <c r="S913" s="226"/>
      <c r="T913" s="226"/>
      <c r="U913" s="226"/>
      <c r="V913" s="226"/>
      <c r="W913" s="226"/>
      <c r="X913" s="226" t="s">
        <v>60</v>
      </c>
      <c r="Y913" s="233">
        <v>1</v>
      </c>
      <c r="Z913" s="233">
        <v>15</v>
      </c>
      <c r="AA913" s="218">
        <f t="shared" si="48"/>
        <v>15</v>
      </c>
      <c r="AB913" s="226" t="s">
        <v>20</v>
      </c>
      <c r="AC913" s="215" t="s">
        <v>846</v>
      </c>
    </row>
    <row r="914" spans="1:29" ht="60" x14ac:dyDescent="0.25">
      <c r="A914" s="215">
        <v>911</v>
      </c>
      <c r="B914" s="226" t="s">
        <v>3251</v>
      </c>
      <c r="C914" s="216" t="s">
        <v>3252</v>
      </c>
      <c r="D914" s="215"/>
      <c r="E914" s="215"/>
      <c r="F914" s="215"/>
      <c r="G914" s="215"/>
      <c r="H914" s="215"/>
      <c r="I914" s="215"/>
      <c r="J914" s="215"/>
      <c r="K914" s="226"/>
      <c r="L914" s="226"/>
      <c r="M914" s="226"/>
      <c r="N914" s="226"/>
      <c r="O914" s="226"/>
      <c r="P914" s="226"/>
      <c r="Q914" s="226"/>
      <c r="R914" s="226"/>
      <c r="S914" s="226"/>
      <c r="T914" s="226"/>
      <c r="U914" s="226"/>
      <c r="V914" s="226"/>
      <c r="W914" s="226"/>
      <c r="X914" s="226" t="s">
        <v>60</v>
      </c>
      <c r="Y914" s="233">
        <v>1</v>
      </c>
      <c r="Z914" s="233">
        <v>20</v>
      </c>
      <c r="AA914" s="218">
        <f t="shared" si="48"/>
        <v>20</v>
      </c>
      <c r="AB914" s="226" t="s">
        <v>20</v>
      </c>
      <c r="AC914" s="215" t="s">
        <v>846</v>
      </c>
    </row>
    <row r="915" spans="1:29" ht="48" x14ac:dyDescent="0.25">
      <c r="A915" s="215">
        <v>912</v>
      </c>
      <c r="B915" s="226" t="s">
        <v>3253</v>
      </c>
      <c r="C915" s="216" t="s">
        <v>3254</v>
      </c>
      <c r="D915" s="215"/>
      <c r="E915" s="215"/>
      <c r="F915" s="215"/>
      <c r="G915" s="215"/>
      <c r="H915" s="215"/>
      <c r="I915" s="215"/>
      <c r="J915" s="215"/>
      <c r="K915" s="226"/>
      <c r="L915" s="226"/>
      <c r="M915" s="226"/>
      <c r="N915" s="226"/>
      <c r="O915" s="226"/>
      <c r="P915" s="226"/>
      <c r="Q915" s="226"/>
      <c r="R915" s="226"/>
      <c r="S915" s="226"/>
      <c r="T915" s="226"/>
      <c r="U915" s="226"/>
      <c r="V915" s="226"/>
      <c r="W915" s="226"/>
      <c r="X915" s="226" t="s">
        <v>60</v>
      </c>
      <c r="Y915" s="233">
        <v>1</v>
      </c>
      <c r="Z915" s="233">
        <v>15</v>
      </c>
      <c r="AA915" s="218">
        <f t="shared" si="48"/>
        <v>15</v>
      </c>
      <c r="AB915" s="226" t="s">
        <v>20</v>
      </c>
      <c r="AC915" s="215" t="s">
        <v>846</v>
      </c>
    </row>
    <row r="916" spans="1:29" ht="60" x14ac:dyDescent="0.25">
      <c r="A916" s="215">
        <v>913</v>
      </c>
      <c r="B916" s="226" t="s">
        <v>3255</v>
      </c>
      <c r="C916" s="216" t="s">
        <v>3256</v>
      </c>
      <c r="D916" s="215"/>
      <c r="E916" s="215"/>
      <c r="F916" s="215"/>
      <c r="G916" s="215"/>
      <c r="H916" s="215"/>
      <c r="I916" s="215"/>
      <c r="J916" s="215"/>
      <c r="K916" s="226"/>
      <c r="L916" s="226"/>
      <c r="M916" s="226"/>
      <c r="N916" s="226"/>
      <c r="O916" s="226"/>
      <c r="P916" s="226"/>
      <c r="Q916" s="226"/>
      <c r="R916" s="226"/>
      <c r="S916" s="226"/>
      <c r="T916" s="226"/>
      <c r="U916" s="226"/>
      <c r="V916" s="226"/>
      <c r="W916" s="226"/>
      <c r="X916" s="226" t="s">
        <v>60</v>
      </c>
      <c r="Y916" s="233">
        <v>1</v>
      </c>
      <c r="Z916" s="233">
        <v>10</v>
      </c>
      <c r="AA916" s="218">
        <f t="shared" si="48"/>
        <v>10</v>
      </c>
      <c r="AB916" s="226" t="s">
        <v>20</v>
      </c>
      <c r="AC916" s="215" t="s">
        <v>846</v>
      </c>
    </row>
    <row r="917" spans="1:29" ht="36" x14ac:dyDescent="0.25">
      <c r="A917" s="215">
        <v>914</v>
      </c>
      <c r="B917" s="226" t="s">
        <v>3257</v>
      </c>
      <c r="C917" s="216" t="s">
        <v>3258</v>
      </c>
      <c r="D917" s="215"/>
      <c r="E917" s="215"/>
      <c r="F917" s="215"/>
      <c r="G917" s="215"/>
      <c r="H917" s="215"/>
      <c r="I917" s="215"/>
      <c r="J917" s="215"/>
      <c r="K917" s="226"/>
      <c r="L917" s="226"/>
      <c r="M917" s="226"/>
      <c r="N917" s="226"/>
      <c r="O917" s="226"/>
      <c r="P917" s="226"/>
      <c r="Q917" s="226"/>
      <c r="R917" s="226"/>
      <c r="S917" s="226"/>
      <c r="T917" s="226"/>
      <c r="U917" s="226"/>
      <c r="V917" s="226"/>
      <c r="W917" s="226"/>
      <c r="X917" s="226" t="s">
        <v>60</v>
      </c>
      <c r="Y917" s="233">
        <v>1</v>
      </c>
      <c r="Z917" s="233">
        <v>15</v>
      </c>
      <c r="AA917" s="218">
        <f t="shared" si="48"/>
        <v>15</v>
      </c>
      <c r="AB917" s="226" t="s">
        <v>20</v>
      </c>
      <c r="AC917" s="215" t="s">
        <v>846</v>
      </c>
    </row>
    <row r="918" spans="1:29" ht="48" x14ac:dyDescent="0.25">
      <c r="A918" s="215">
        <v>915</v>
      </c>
      <c r="B918" s="226" t="s">
        <v>3259</v>
      </c>
      <c r="C918" s="216" t="s">
        <v>3260</v>
      </c>
      <c r="D918" s="215"/>
      <c r="E918" s="215"/>
      <c r="F918" s="215"/>
      <c r="G918" s="215"/>
      <c r="H918" s="215"/>
      <c r="I918" s="215"/>
      <c r="J918" s="215"/>
      <c r="K918" s="226"/>
      <c r="L918" s="226"/>
      <c r="M918" s="226"/>
      <c r="N918" s="226"/>
      <c r="O918" s="226"/>
      <c r="P918" s="226"/>
      <c r="Q918" s="226"/>
      <c r="R918" s="226"/>
      <c r="S918" s="226"/>
      <c r="T918" s="226"/>
      <c r="U918" s="226"/>
      <c r="V918" s="226"/>
      <c r="W918" s="226"/>
      <c r="X918" s="226" t="s">
        <v>60</v>
      </c>
      <c r="Y918" s="233">
        <v>1</v>
      </c>
      <c r="Z918" s="233">
        <v>10</v>
      </c>
      <c r="AA918" s="218">
        <f t="shared" si="48"/>
        <v>10</v>
      </c>
      <c r="AB918" s="226" t="s">
        <v>20</v>
      </c>
      <c r="AC918" s="215" t="s">
        <v>846</v>
      </c>
    </row>
    <row r="919" spans="1:29" ht="60" x14ac:dyDescent="0.25">
      <c r="A919" s="215">
        <v>916</v>
      </c>
      <c r="B919" s="226" t="s">
        <v>3261</v>
      </c>
      <c r="C919" s="216" t="s">
        <v>3262</v>
      </c>
      <c r="D919" s="215"/>
      <c r="E919" s="215"/>
      <c r="F919" s="215"/>
      <c r="G919" s="215"/>
      <c r="H919" s="215"/>
      <c r="I919" s="215"/>
      <c r="J919" s="215"/>
      <c r="K919" s="226"/>
      <c r="L919" s="226"/>
      <c r="M919" s="226"/>
      <c r="N919" s="226"/>
      <c r="O919" s="226"/>
      <c r="P919" s="226"/>
      <c r="Q919" s="226"/>
      <c r="R919" s="226"/>
      <c r="S919" s="226"/>
      <c r="T919" s="226"/>
      <c r="U919" s="226"/>
      <c r="V919" s="226"/>
      <c r="W919" s="226"/>
      <c r="X919" s="226" t="s">
        <v>60</v>
      </c>
      <c r="Y919" s="233">
        <v>1</v>
      </c>
      <c r="Z919" s="233">
        <v>10</v>
      </c>
      <c r="AA919" s="218">
        <f t="shared" si="48"/>
        <v>10</v>
      </c>
      <c r="AB919" s="226" t="s">
        <v>20</v>
      </c>
      <c r="AC919" s="215" t="s">
        <v>846</v>
      </c>
    </row>
    <row r="920" spans="1:29" ht="48" x14ac:dyDescent="0.25">
      <c r="A920" s="215">
        <v>917</v>
      </c>
      <c r="B920" s="226" t="s">
        <v>3263</v>
      </c>
      <c r="C920" s="216" t="s">
        <v>3264</v>
      </c>
      <c r="D920" s="215"/>
      <c r="E920" s="215"/>
      <c r="F920" s="215"/>
      <c r="G920" s="215"/>
      <c r="H920" s="215"/>
      <c r="I920" s="215"/>
      <c r="J920" s="215"/>
      <c r="K920" s="226"/>
      <c r="L920" s="226"/>
      <c r="M920" s="226"/>
      <c r="N920" s="226"/>
      <c r="O920" s="226"/>
      <c r="P920" s="226"/>
      <c r="Q920" s="226"/>
      <c r="R920" s="226"/>
      <c r="S920" s="226"/>
      <c r="T920" s="226"/>
      <c r="U920" s="226"/>
      <c r="V920" s="226"/>
      <c r="W920" s="226"/>
      <c r="X920" s="226" t="s">
        <v>60</v>
      </c>
      <c r="Y920" s="233">
        <v>1</v>
      </c>
      <c r="Z920" s="233">
        <v>15</v>
      </c>
      <c r="AA920" s="218">
        <f t="shared" si="48"/>
        <v>15</v>
      </c>
      <c r="AB920" s="226" t="s">
        <v>20</v>
      </c>
      <c r="AC920" s="215" t="s">
        <v>846</v>
      </c>
    </row>
    <row r="921" spans="1:29" ht="48" x14ac:dyDescent="0.25">
      <c r="A921" s="215">
        <v>918</v>
      </c>
      <c r="B921" s="226" t="s">
        <v>3265</v>
      </c>
      <c r="C921" s="216" t="s">
        <v>3266</v>
      </c>
      <c r="D921" s="215"/>
      <c r="E921" s="215"/>
      <c r="F921" s="215"/>
      <c r="G921" s="215"/>
      <c r="H921" s="215"/>
      <c r="I921" s="215"/>
      <c r="J921" s="215"/>
      <c r="K921" s="226"/>
      <c r="L921" s="226"/>
      <c r="M921" s="226"/>
      <c r="N921" s="226"/>
      <c r="O921" s="226"/>
      <c r="P921" s="226"/>
      <c r="Q921" s="226"/>
      <c r="R921" s="226"/>
      <c r="S921" s="226"/>
      <c r="T921" s="226"/>
      <c r="U921" s="226"/>
      <c r="V921" s="226"/>
      <c r="W921" s="226"/>
      <c r="X921" s="226" t="s">
        <v>60</v>
      </c>
      <c r="Y921" s="233">
        <v>1</v>
      </c>
      <c r="Z921" s="233">
        <v>15</v>
      </c>
      <c r="AA921" s="218">
        <f t="shared" si="48"/>
        <v>15</v>
      </c>
      <c r="AB921" s="226" t="s">
        <v>20</v>
      </c>
      <c r="AC921" s="215" t="s">
        <v>846</v>
      </c>
    </row>
    <row r="922" spans="1:29" ht="60" x14ac:dyDescent="0.25">
      <c r="A922" s="215">
        <v>919</v>
      </c>
      <c r="B922" s="226" t="s">
        <v>3267</v>
      </c>
      <c r="C922" s="216" t="s">
        <v>3268</v>
      </c>
      <c r="D922" s="215"/>
      <c r="E922" s="215"/>
      <c r="F922" s="215"/>
      <c r="G922" s="215"/>
      <c r="H922" s="215"/>
      <c r="I922" s="215"/>
      <c r="J922" s="215"/>
      <c r="K922" s="226"/>
      <c r="L922" s="226"/>
      <c r="M922" s="226"/>
      <c r="N922" s="226"/>
      <c r="O922" s="226"/>
      <c r="P922" s="226"/>
      <c r="Q922" s="226"/>
      <c r="R922" s="226"/>
      <c r="S922" s="226"/>
      <c r="T922" s="226"/>
      <c r="U922" s="226"/>
      <c r="V922" s="226"/>
      <c r="W922" s="226"/>
      <c r="X922" s="226" t="s">
        <v>60</v>
      </c>
      <c r="Y922" s="233">
        <v>1</v>
      </c>
      <c r="Z922" s="233">
        <v>15</v>
      </c>
      <c r="AA922" s="218">
        <f t="shared" si="48"/>
        <v>15</v>
      </c>
      <c r="AB922" s="226" t="s">
        <v>20</v>
      </c>
      <c r="AC922" s="215" t="s">
        <v>846</v>
      </c>
    </row>
    <row r="923" spans="1:29" ht="48" x14ac:dyDescent="0.25">
      <c r="A923" s="215">
        <v>920</v>
      </c>
      <c r="B923" s="226" t="s">
        <v>3269</v>
      </c>
      <c r="C923" s="216" t="s">
        <v>3270</v>
      </c>
      <c r="D923" s="215"/>
      <c r="E923" s="215"/>
      <c r="F923" s="215"/>
      <c r="G923" s="215"/>
      <c r="H923" s="215"/>
      <c r="I923" s="215"/>
      <c r="J923" s="215"/>
      <c r="K923" s="226"/>
      <c r="L923" s="226"/>
      <c r="M923" s="226"/>
      <c r="N923" s="226"/>
      <c r="O923" s="226"/>
      <c r="P923" s="226"/>
      <c r="Q923" s="226"/>
      <c r="R923" s="226"/>
      <c r="S923" s="226"/>
      <c r="T923" s="226"/>
      <c r="U923" s="226"/>
      <c r="V923" s="226"/>
      <c r="W923" s="226"/>
      <c r="X923" s="226" t="s">
        <v>60</v>
      </c>
      <c r="Y923" s="233">
        <v>1</v>
      </c>
      <c r="Z923" s="233">
        <v>10</v>
      </c>
      <c r="AA923" s="218">
        <f t="shared" si="48"/>
        <v>10</v>
      </c>
      <c r="AB923" s="226" t="s">
        <v>20</v>
      </c>
      <c r="AC923" s="215" t="s">
        <v>846</v>
      </c>
    </row>
    <row r="924" spans="1:29" ht="60" x14ac:dyDescent="0.25">
      <c r="A924" s="215">
        <v>921</v>
      </c>
      <c r="B924" s="226" t="s">
        <v>3271</v>
      </c>
      <c r="C924" s="216" t="s">
        <v>3272</v>
      </c>
      <c r="D924" s="215"/>
      <c r="E924" s="215"/>
      <c r="F924" s="215"/>
      <c r="G924" s="215"/>
      <c r="H924" s="215"/>
      <c r="I924" s="215"/>
      <c r="J924" s="215"/>
      <c r="K924" s="226"/>
      <c r="L924" s="226"/>
      <c r="M924" s="226"/>
      <c r="N924" s="226"/>
      <c r="O924" s="226"/>
      <c r="P924" s="226"/>
      <c r="Q924" s="226"/>
      <c r="R924" s="226"/>
      <c r="S924" s="226"/>
      <c r="T924" s="226"/>
      <c r="U924" s="226"/>
      <c r="V924" s="226"/>
      <c r="W924" s="226"/>
      <c r="X924" s="226" t="s">
        <v>60</v>
      </c>
      <c r="Y924" s="233">
        <v>1</v>
      </c>
      <c r="Z924" s="233">
        <v>15</v>
      </c>
      <c r="AA924" s="218">
        <f t="shared" si="48"/>
        <v>15</v>
      </c>
      <c r="AB924" s="226" t="s">
        <v>20</v>
      </c>
      <c r="AC924" s="215" t="s">
        <v>846</v>
      </c>
    </row>
    <row r="925" spans="1:29" ht="48" x14ac:dyDescent="0.25">
      <c r="A925" s="215">
        <v>922</v>
      </c>
      <c r="B925" s="226" t="s">
        <v>3273</v>
      </c>
      <c r="C925" s="216" t="s">
        <v>3274</v>
      </c>
      <c r="D925" s="215"/>
      <c r="E925" s="215"/>
      <c r="F925" s="215"/>
      <c r="G925" s="215"/>
      <c r="H925" s="215"/>
      <c r="I925" s="215"/>
      <c r="J925" s="215"/>
      <c r="K925" s="226"/>
      <c r="L925" s="226"/>
      <c r="M925" s="226"/>
      <c r="N925" s="226"/>
      <c r="O925" s="226"/>
      <c r="P925" s="226"/>
      <c r="Q925" s="226"/>
      <c r="R925" s="226"/>
      <c r="S925" s="226"/>
      <c r="T925" s="226"/>
      <c r="U925" s="226"/>
      <c r="V925" s="226"/>
      <c r="W925" s="226"/>
      <c r="X925" s="226" t="s">
        <v>60</v>
      </c>
      <c r="Y925" s="233">
        <v>1</v>
      </c>
      <c r="Z925" s="233">
        <v>7.5</v>
      </c>
      <c r="AA925" s="218">
        <f t="shared" si="48"/>
        <v>7.5</v>
      </c>
      <c r="AB925" s="226" t="s">
        <v>20</v>
      </c>
      <c r="AC925" s="215" t="s">
        <v>846</v>
      </c>
    </row>
    <row r="926" spans="1:29" ht="60" x14ac:dyDescent="0.25">
      <c r="A926" s="215">
        <v>923</v>
      </c>
      <c r="B926" s="226" t="s">
        <v>3275</v>
      </c>
      <c r="C926" s="216" t="s">
        <v>3276</v>
      </c>
      <c r="D926" s="215"/>
      <c r="E926" s="215"/>
      <c r="F926" s="215"/>
      <c r="G926" s="215"/>
      <c r="H926" s="215"/>
      <c r="I926" s="215"/>
      <c r="J926" s="215"/>
      <c r="K926" s="226"/>
      <c r="L926" s="226"/>
      <c r="M926" s="226"/>
      <c r="N926" s="226"/>
      <c r="O926" s="226"/>
      <c r="P926" s="226"/>
      <c r="Q926" s="226"/>
      <c r="R926" s="226"/>
      <c r="S926" s="226"/>
      <c r="T926" s="226"/>
      <c r="U926" s="226"/>
      <c r="V926" s="226"/>
      <c r="W926" s="226"/>
      <c r="X926" s="226" t="s">
        <v>60</v>
      </c>
      <c r="Y926" s="233">
        <v>1</v>
      </c>
      <c r="Z926" s="233">
        <v>10</v>
      </c>
      <c r="AA926" s="218">
        <f t="shared" si="48"/>
        <v>10</v>
      </c>
      <c r="AB926" s="226" t="s">
        <v>20</v>
      </c>
      <c r="AC926" s="215" t="s">
        <v>846</v>
      </c>
    </row>
    <row r="927" spans="1:29" ht="36" x14ac:dyDescent="0.25">
      <c r="A927" s="215">
        <v>924</v>
      </c>
      <c r="B927" s="226" t="s">
        <v>3277</v>
      </c>
      <c r="C927" s="216" t="s">
        <v>3278</v>
      </c>
      <c r="D927" s="215"/>
      <c r="E927" s="215"/>
      <c r="F927" s="215"/>
      <c r="G927" s="215"/>
      <c r="H927" s="215"/>
      <c r="I927" s="215"/>
      <c r="J927" s="215"/>
      <c r="K927" s="226"/>
      <c r="L927" s="226"/>
      <c r="M927" s="226"/>
      <c r="N927" s="226"/>
      <c r="O927" s="226"/>
      <c r="P927" s="226"/>
      <c r="Q927" s="226"/>
      <c r="R927" s="226"/>
      <c r="S927" s="226"/>
      <c r="T927" s="226"/>
      <c r="U927" s="226"/>
      <c r="V927" s="226"/>
      <c r="W927" s="226"/>
      <c r="X927" s="226" t="s">
        <v>60</v>
      </c>
      <c r="Y927" s="233">
        <v>1</v>
      </c>
      <c r="Z927" s="233">
        <v>15</v>
      </c>
      <c r="AA927" s="218">
        <f t="shared" si="48"/>
        <v>15</v>
      </c>
      <c r="AB927" s="226" t="s">
        <v>20</v>
      </c>
      <c r="AC927" s="215" t="s">
        <v>846</v>
      </c>
    </row>
    <row r="928" spans="1:29" ht="60" x14ac:dyDescent="0.25">
      <c r="A928" s="215">
        <v>925</v>
      </c>
      <c r="B928" s="226" t="s">
        <v>3279</v>
      </c>
      <c r="C928" s="216" t="s">
        <v>3280</v>
      </c>
      <c r="D928" s="215"/>
      <c r="E928" s="215"/>
      <c r="F928" s="215"/>
      <c r="G928" s="215"/>
      <c r="H928" s="215"/>
      <c r="I928" s="215"/>
      <c r="J928" s="215"/>
      <c r="K928" s="226"/>
      <c r="L928" s="226"/>
      <c r="M928" s="226"/>
      <c r="N928" s="226"/>
      <c r="O928" s="226"/>
      <c r="P928" s="226"/>
      <c r="Q928" s="226"/>
      <c r="R928" s="226"/>
      <c r="S928" s="226"/>
      <c r="T928" s="226"/>
      <c r="U928" s="226"/>
      <c r="V928" s="226"/>
      <c r="W928" s="226"/>
      <c r="X928" s="226" t="s">
        <v>60</v>
      </c>
      <c r="Y928" s="233">
        <v>1</v>
      </c>
      <c r="Z928" s="233">
        <v>25</v>
      </c>
      <c r="AA928" s="218">
        <f t="shared" si="48"/>
        <v>25</v>
      </c>
      <c r="AB928" s="226" t="s">
        <v>20</v>
      </c>
      <c r="AC928" s="215" t="s">
        <v>846</v>
      </c>
    </row>
    <row r="929" spans="1:29" ht="36" x14ac:dyDescent="0.25">
      <c r="A929" s="215">
        <v>926</v>
      </c>
      <c r="B929" s="226" t="s">
        <v>3281</v>
      </c>
      <c r="C929" s="216" t="s">
        <v>3282</v>
      </c>
      <c r="D929" s="215"/>
      <c r="E929" s="215"/>
      <c r="F929" s="215"/>
      <c r="G929" s="215"/>
      <c r="H929" s="215"/>
      <c r="I929" s="215"/>
      <c r="J929" s="215"/>
      <c r="K929" s="226"/>
      <c r="L929" s="226"/>
      <c r="M929" s="226"/>
      <c r="N929" s="226"/>
      <c r="O929" s="226"/>
      <c r="P929" s="226"/>
      <c r="Q929" s="226"/>
      <c r="R929" s="226"/>
      <c r="S929" s="226"/>
      <c r="T929" s="226"/>
      <c r="U929" s="226"/>
      <c r="V929" s="226"/>
      <c r="W929" s="226"/>
      <c r="X929" s="226" t="s">
        <v>60</v>
      </c>
      <c r="Y929" s="233">
        <v>1</v>
      </c>
      <c r="Z929" s="233">
        <v>25</v>
      </c>
      <c r="AA929" s="218">
        <f t="shared" si="48"/>
        <v>25</v>
      </c>
      <c r="AB929" s="226" t="s">
        <v>20</v>
      </c>
      <c r="AC929" s="215" t="s">
        <v>846</v>
      </c>
    </row>
    <row r="930" spans="1:29" ht="48" x14ac:dyDescent="0.25">
      <c r="A930" s="215">
        <v>927</v>
      </c>
      <c r="B930" s="226" t="s">
        <v>3283</v>
      </c>
      <c r="C930" s="216" t="s">
        <v>3284</v>
      </c>
      <c r="D930" s="215"/>
      <c r="E930" s="215"/>
      <c r="F930" s="215"/>
      <c r="G930" s="215"/>
      <c r="H930" s="215"/>
      <c r="I930" s="215"/>
      <c r="J930" s="215"/>
      <c r="K930" s="226"/>
      <c r="L930" s="226"/>
      <c r="M930" s="226"/>
      <c r="N930" s="226"/>
      <c r="O930" s="226"/>
      <c r="P930" s="226"/>
      <c r="Q930" s="226"/>
      <c r="R930" s="226"/>
      <c r="S930" s="226"/>
      <c r="T930" s="226"/>
      <c r="U930" s="226"/>
      <c r="V930" s="226"/>
      <c r="W930" s="226"/>
      <c r="X930" s="226" t="s">
        <v>60</v>
      </c>
      <c r="Y930" s="233">
        <v>1</v>
      </c>
      <c r="Z930" s="233">
        <v>25</v>
      </c>
      <c r="AA930" s="218">
        <f t="shared" si="48"/>
        <v>25</v>
      </c>
      <c r="AB930" s="226" t="s">
        <v>20</v>
      </c>
      <c r="AC930" s="215" t="s">
        <v>846</v>
      </c>
    </row>
    <row r="931" spans="1:29" ht="48" x14ac:dyDescent="0.25">
      <c r="A931" s="215">
        <v>928</v>
      </c>
      <c r="B931" s="226" t="s">
        <v>3285</v>
      </c>
      <c r="C931" s="216" t="s">
        <v>3286</v>
      </c>
      <c r="D931" s="215"/>
      <c r="E931" s="215"/>
      <c r="F931" s="215"/>
      <c r="G931" s="215"/>
      <c r="H931" s="215"/>
      <c r="I931" s="215"/>
      <c r="J931" s="215"/>
      <c r="K931" s="226"/>
      <c r="L931" s="226"/>
      <c r="M931" s="226"/>
      <c r="N931" s="226"/>
      <c r="O931" s="226"/>
      <c r="P931" s="226"/>
      <c r="Q931" s="226"/>
      <c r="R931" s="226"/>
      <c r="S931" s="226"/>
      <c r="T931" s="226"/>
      <c r="U931" s="226"/>
      <c r="V931" s="226"/>
      <c r="W931" s="226"/>
      <c r="X931" s="226" t="s">
        <v>60</v>
      </c>
      <c r="Y931" s="233">
        <v>1</v>
      </c>
      <c r="Z931" s="233">
        <v>25</v>
      </c>
      <c r="AA931" s="218">
        <f t="shared" si="48"/>
        <v>25</v>
      </c>
      <c r="AB931" s="226" t="s">
        <v>20</v>
      </c>
      <c r="AC931" s="215" t="s">
        <v>846</v>
      </c>
    </row>
    <row r="932" spans="1:29" ht="72" x14ac:dyDescent="0.25">
      <c r="A932" s="215">
        <v>929</v>
      </c>
      <c r="B932" s="226" t="s">
        <v>3287</v>
      </c>
      <c r="C932" s="216" t="s">
        <v>3288</v>
      </c>
      <c r="D932" s="215"/>
      <c r="E932" s="215"/>
      <c r="F932" s="215"/>
      <c r="G932" s="215"/>
      <c r="H932" s="215"/>
      <c r="I932" s="215"/>
      <c r="J932" s="215"/>
      <c r="K932" s="226"/>
      <c r="L932" s="226"/>
      <c r="M932" s="226"/>
      <c r="N932" s="226"/>
      <c r="O932" s="226"/>
      <c r="P932" s="226"/>
      <c r="Q932" s="226"/>
      <c r="R932" s="226"/>
      <c r="S932" s="226"/>
      <c r="T932" s="226"/>
      <c r="U932" s="226"/>
      <c r="V932" s="226"/>
      <c r="W932" s="226"/>
      <c r="X932" s="226" t="s">
        <v>60</v>
      </c>
      <c r="Y932" s="233">
        <v>1</v>
      </c>
      <c r="Z932" s="233">
        <v>20</v>
      </c>
      <c r="AA932" s="218">
        <f t="shared" si="48"/>
        <v>20</v>
      </c>
      <c r="AB932" s="226" t="s">
        <v>20</v>
      </c>
      <c r="AC932" s="215" t="s">
        <v>846</v>
      </c>
    </row>
    <row r="933" spans="1:29" ht="48" x14ac:dyDescent="0.25">
      <c r="A933" s="215">
        <v>930</v>
      </c>
      <c r="B933" s="226" t="s">
        <v>3289</v>
      </c>
      <c r="C933" s="216" t="s">
        <v>3290</v>
      </c>
      <c r="D933" s="215"/>
      <c r="E933" s="215"/>
      <c r="F933" s="215"/>
      <c r="G933" s="215"/>
      <c r="H933" s="215"/>
      <c r="I933" s="215"/>
      <c r="J933" s="215"/>
      <c r="K933" s="226"/>
      <c r="L933" s="226"/>
      <c r="M933" s="226"/>
      <c r="N933" s="226"/>
      <c r="O933" s="226"/>
      <c r="P933" s="226"/>
      <c r="Q933" s="226"/>
      <c r="R933" s="226"/>
      <c r="S933" s="226"/>
      <c r="T933" s="226"/>
      <c r="U933" s="226"/>
      <c r="V933" s="226"/>
      <c r="W933" s="226"/>
      <c r="X933" s="226" t="s">
        <v>60</v>
      </c>
      <c r="Y933" s="233">
        <v>1</v>
      </c>
      <c r="Z933" s="233">
        <v>15</v>
      </c>
      <c r="AA933" s="218">
        <f t="shared" si="48"/>
        <v>15</v>
      </c>
      <c r="AB933" s="226" t="s">
        <v>20</v>
      </c>
      <c r="AC933" s="215" t="s">
        <v>846</v>
      </c>
    </row>
    <row r="934" spans="1:29" ht="72" x14ac:dyDescent="0.25">
      <c r="A934" s="215">
        <v>931</v>
      </c>
      <c r="B934" s="226" t="s">
        <v>3291</v>
      </c>
      <c r="C934" s="216" t="s">
        <v>3292</v>
      </c>
      <c r="D934" s="215"/>
      <c r="E934" s="215"/>
      <c r="F934" s="215"/>
      <c r="G934" s="215"/>
      <c r="H934" s="215"/>
      <c r="I934" s="215"/>
      <c r="J934" s="215"/>
      <c r="K934" s="226"/>
      <c r="L934" s="226"/>
      <c r="M934" s="226"/>
      <c r="N934" s="226"/>
      <c r="O934" s="226"/>
      <c r="P934" s="226"/>
      <c r="Q934" s="226"/>
      <c r="R934" s="226"/>
      <c r="S934" s="226"/>
      <c r="T934" s="226"/>
      <c r="U934" s="226"/>
      <c r="V934" s="226"/>
      <c r="W934" s="226"/>
      <c r="X934" s="226" t="s">
        <v>60</v>
      </c>
      <c r="Y934" s="233">
        <v>1</v>
      </c>
      <c r="Z934" s="233">
        <v>15</v>
      </c>
      <c r="AA934" s="218">
        <f t="shared" si="48"/>
        <v>15</v>
      </c>
      <c r="AB934" s="226" t="s">
        <v>20</v>
      </c>
      <c r="AC934" s="226" t="s">
        <v>846</v>
      </c>
    </row>
    <row r="935" spans="1:29" ht="36" x14ac:dyDescent="0.25">
      <c r="A935" s="215">
        <v>932</v>
      </c>
      <c r="B935" s="226" t="s">
        <v>3293</v>
      </c>
      <c r="C935" s="216" t="s">
        <v>3294</v>
      </c>
      <c r="D935" s="215"/>
      <c r="E935" s="215"/>
      <c r="F935" s="215"/>
      <c r="G935" s="215"/>
      <c r="H935" s="215"/>
      <c r="I935" s="215"/>
      <c r="J935" s="215"/>
      <c r="K935" s="226"/>
      <c r="L935" s="226"/>
      <c r="M935" s="226"/>
      <c r="N935" s="226"/>
      <c r="O935" s="226"/>
      <c r="P935" s="226"/>
      <c r="Q935" s="226"/>
      <c r="R935" s="226"/>
      <c r="S935" s="226"/>
      <c r="T935" s="226"/>
      <c r="U935" s="226"/>
      <c r="V935" s="226"/>
      <c r="W935" s="226"/>
      <c r="X935" s="226" t="s">
        <v>60</v>
      </c>
      <c r="Y935" s="233">
        <v>1</v>
      </c>
      <c r="Z935" s="233">
        <v>25</v>
      </c>
      <c r="AA935" s="218">
        <f t="shared" si="48"/>
        <v>25</v>
      </c>
      <c r="AB935" s="226" t="s">
        <v>20</v>
      </c>
      <c r="AC935" s="215" t="s">
        <v>846</v>
      </c>
    </row>
    <row r="936" spans="1:29" ht="48" x14ac:dyDescent="0.25">
      <c r="A936" s="215">
        <v>933</v>
      </c>
      <c r="B936" s="226" t="s">
        <v>3295</v>
      </c>
      <c r="C936" s="216" t="s">
        <v>3296</v>
      </c>
      <c r="D936" s="215"/>
      <c r="E936" s="215"/>
      <c r="F936" s="215"/>
      <c r="G936" s="215"/>
      <c r="H936" s="215"/>
      <c r="I936" s="215"/>
      <c r="J936" s="215"/>
      <c r="K936" s="226"/>
      <c r="L936" s="226"/>
      <c r="M936" s="226"/>
      <c r="N936" s="226"/>
      <c r="O936" s="226"/>
      <c r="P936" s="226"/>
      <c r="Q936" s="226"/>
      <c r="R936" s="226"/>
      <c r="S936" s="226"/>
      <c r="T936" s="226"/>
      <c r="U936" s="226"/>
      <c r="V936" s="226"/>
      <c r="W936" s="226"/>
      <c r="X936" s="226" t="s">
        <v>60</v>
      </c>
      <c r="Y936" s="233">
        <v>1</v>
      </c>
      <c r="Z936" s="233">
        <v>15</v>
      </c>
      <c r="AA936" s="218">
        <f t="shared" si="48"/>
        <v>15</v>
      </c>
      <c r="AB936" s="226" t="s">
        <v>20</v>
      </c>
      <c r="AC936" s="215" t="s">
        <v>846</v>
      </c>
    </row>
    <row r="937" spans="1:29" ht="60" x14ac:dyDescent="0.25">
      <c r="A937" s="215">
        <v>934</v>
      </c>
      <c r="B937" s="226" t="s">
        <v>3297</v>
      </c>
      <c r="C937" s="216" t="s">
        <v>3298</v>
      </c>
      <c r="D937" s="215"/>
      <c r="E937" s="215"/>
      <c r="F937" s="215"/>
      <c r="G937" s="215"/>
      <c r="H937" s="215"/>
      <c r="I937" s="215"/>
      <c r="J937" s="215"/>
      <c r="K937" s="226"/>
      <c r="L937" s="226"/>
      <c r="M937" s="226"/>
      <c r="N937" s="226"/>
      <c r="O937" s="226"/>
      <c r="P937" s="226"/>
      <c r="Q937" s="226"/>
      <c r="R937" s="226"/>
      <c r="S937" s="226"/>
      <c r="T937" s="226"/>
      <c r="U937" s="226"/>
      <c r="V937" s="226"/>
      <c r="W937" s="226"/>
      <c r="X937" s="226" t="s">
        <v>60</v>
      </c>
      <c r="Y937" s="233">
        <v>1</v>
      </c>
      <c r="Z937" s="233">
        <v>15</v>
      </c>
      <c r="AA937" s="218">
        <f t="shared" si="48"/>
        <v>15</v>
      </c>
      <c r="AB937" s="226" t="s">
        <v>20</v>
      </c>
      <c r="AC937" s="215" t="s">
        <v>846</v>
      </c>
    </row>
    <row r="938" spans="1:29" ht="60" x14ac:dyDescent="0.25">
      <c r="A938" s="215">
        <v>935</v>
      </c>
      <c r="B938" s="226" t="s">
        <v>3299</v>
      </c>
      <c r="C938" s="216" t="s">
        <v>3300</v>
      </c>
      <c r="D938" s="215"/>
      <c r="E938" s="215"/>
      <c r="F938" s="215"/>
      <c r="G938" s="215"/>
      <c r="H938" s="215"/>
      <c r="I938" s="215"/>
      <c r="J938" s="215"/>
      <c r="K938" s="226"/>
      <c r="L938" s="226"/>
      <c r="M938" s="226"/>
      <c r="N938" s="226"/>
      <c r="O938" s="226"/>
      <c r="P938" s="226"/>
      <c r="Q938" s="226"/>
      <c r="R938" s="226"/>
      <c r="S938" s="226"/>
      <c r="T938" s="226"/>
      <c r="U938" s="226"/>
      <c r="V938" s="226"/>
      <c r="W938" s="226"/>
      <c r="X938" s="226" t="s">
        <v>60</v>
      </c>
      <c r="Y938" s="233">
        <v>1</v>
      </c>
      <c r="Z938" s="233">
        <v>15</v>
      </c>
      <c r="AA938" s="218">
        <f t="shared" si="48"/>
        <v>15</v>
      </c>
      <c r="AB938" s="226" t="s">
        <v>20</v>
      </c>
      <c r="AC938" s="215" t="s">
        <v>846</v>
      </c>
    </row>
    <row r="939" spans="1:29" ht="48" x14ac:dyDescent="0.25">
      <c r="A939" s="215">
        <v>936</v>
      </c>
      <c r="B939" s="226" t="s">
        <v>3301</v>
      </c>
      <c r="C939" s="216" t="s">
        <v>3302</v>
      </c>
      <c r="D939" s="215"/>
      <c r="E939" s="215"/>
      <c r="F939" s="215"/>
      <c r="G939" s="215"/>
      <c r="H939" s="215"/>
      <c r="I939" s="215"/>
      <c r="J939" s="215"/>
      <c r="K939" s="226"/>
      <c r="L939" s="226"/>
      <c r="M939" s="226"/>
      <c r="N939" s="226"/>
      <c r="O939" s="226"/>
      <c r="P939" s="226"/>
      <c r="Q939" s="226"/>
      <c r="R939" s="226"/>
      <c r="S939" s="226"/>
      <c r="T939" s="226"/>
      <c r="U939" s="226"/>
      <c r="V939" s="226"/>
      <c r="W939" s="226"/>
      <c r="X939" s="226" t="s">
        <v>60</v>
      </c>
      <c r="Y939" s="233">
        <v>1</v>
      </c>
      <c r="Z939" s="233">
        <v>15</v>
      </c>
      <c r="AA939" s="218">
        <f t="shared" si="48"/>
        <v>15</v>
      </c>
      <c r="AB939" s="226" t="s">
        <v>20</v>
      </c>
      <c r="AC939" s="215" t="s">
        <v>846</v>
      </c>
    </row>
    <row r="940" spans="1:29" ht="60" x14ac:dyDescent="0.25">
      <c r="A940" s="215">
        <v>937</v>
      </c>
      <c r="B940" s="226" t="s">
        <v>3303</v>
      </c>
      <c r="C940" s="216" t="s">
        <v>3304</v>
      </c>
      <c r="D940" s="215"/>
      <c r="E940" s="215"/>
      <c r="F940" s="215"/>
      <c r="G940" s="215"/>
      <c r="H940" s="215"/>
      <c r="I940" s="215"/>
      <c r="J940" s="215"/>
      <c r="K940" s="226"/>
      <c r="L940" s="226"/>
      <c r="M940" s="226"/>
      <c r="N940" s="226"/>
      <c r="O940" s="226"/>
      <c r="P940" s="226"/>
      <c r="Q940" s="226"/>
      <c r="R940" s="226"/>
      <c r="S940" s="226"/>
      <c r="T940" s="226"/>
      <c r="U940" s="226"/>
      <c r="V940" s="226"/>
      <c r="W940" s="226"/>
      <c r="X940" s="226" t="s">
        <v>60</v>
      </c>
      <c r="Y940" s="233">
        <v>1</v>
      </c>
      <c r="Z940" s="233">
        <v>15</v>
      </c>
      <c r="AA940" s="218">
        <f t="shared" si="48"/>
        <v>15</v>
      </c>
      <c r="AB940" s="226" t="s">
        <v>20</v>
      </c>
      <c r="AC940" s="215" t="s">
        <v>846</v>
      </c>
    </row>
    <row r="941" spans="1:29" ht="60" x14ac:dyDescent="0.25">
      <c r="A941" s="215">
        <v>938</v>
      </c>
      <c r="B941" s="226" t="s">
        <v>3305</v>
      </c>
      <c r="C941" s="216" t="s">
        <v>3306</v>
      </c>
      <c r="D941" s="215"/>
      <c r="E941" s="215"/>
      <c r="F941" s="215"/>
      <c r="G941" s="215"/>
      <c r="H941" s="215"/>
      <c r="I941" s="215"/>
      <c r="J941" s="215"/>
      <c r="K941" s="226"/>
      <c r="L941" s="226"/>
      <c r="M941" s="226"/>
      <c r="N941" s="226"/>
      <c r="O941" s="226"/>
      <c r="P941" s="226"/>
      <c r="Q941" s="226"/>
      <c r="R941" s="226"/>
      <c r="S941" s="226"/>
      <c r="T941" s="226"/>
      <c r="U941" s="226"/>
      <c r="V941" s="226"/>
      <c r="W941" s="226"/>
      <c r="X941" s="226" t="s">
        <v>60</v>
      </c>
      <c r="Y941" s="233">
        <v>1</v>
      </c>
      <c r="Z941" s="233">
        <v>15</v>
      </c>
      <c r="AA941" s="218">
        <f t="shared" si="48"/>
        <v>15</v>
      </c>
      <c r="AB941" s="226" t="s">
        <v>20</v>
      </c>
      <c r="AC941" s="215" t="s">
        <v>846</v>
      </c>
    </row>
    <row r="942" spans="1:29" ht="60" x14ac:dyDescent="0.25">
      <c r="A942" s="215">
        <v>939</v>
      </c>
      <c r="B942" s="226" t="s">
        <v>3307</v>
      </c>
      <c r="C942" s="216" t="s">
        <v>3308</v>
      </c>
      <c r="D942" s="215"/>
      <c r="E942" s="215"/>
      <c r="F942" s="215"/>
      <c r="G942" s="215"/>
      <c r="H942" s="215"/>
      <c r="I942" s="215"/>
      <c r="J942" s="215"/>
      <c r="K942" s="226"/>
      <c r="L942" s="226"/>
      <c r="M942" s="226"/>
      <c r="N942" s="226"/>
      <c r="O942" s="226"/>
      <c r="P942" s="226"/>
      <c r="Q942" s="226"/>
      <c r="R942" s="226"/>
      <c r="S942" s="226"/>
      <c r="T942" s="226"/>
      <c r="U942" s="226"/>
      <c r="V942" s="226"/>
      <c r="W942" s="226"/>
      <c r="X942" s="226" t="s">
        <v>60</v>
      </c>
      <c r="Y942" s="233">
        <v>1</v>
      </c>
      <c r="Z942" s="233">
        <v>25</v>
      </c>
      <c r="AA942" s="218">
        <f t="shared" si="48"/>
        <v>25</v>
      </c>
      <c r="AB942" s="226" t="s">
        <v>20</v>
      </c>
      <c r="AC942" s="215" t="s">
        <v>846</v>
      </c>
    </row>
    <row r="943" spans="1:29" ht="60" x14ac:dyDescent="0.25">
      <c r="A943" s="215">
        <v>940</v>
      </c>
      <c r="B943" s="226" t="s">
        <v>3309</v>
      </c>
      <c r="C943" s="216" t="s">
        <v>3310</v>
      </c>
      <c r="D943" s="215"/>
      <c r="E943" s="215"/>
      <c r="F943" s="215"/>
      <c r="G943" s="215"/>
      <c r="H943" s="215"/>
      <c r="I943" s="215"/>
      <c r="J943" s="215"/>
      <c r="K943" s="226"/>
      <c r="L943" s="226"/>
      <c r="M943" s="226"/>
      <c r="N943" s="226"/>
      <c r="O943" s="226"/>
      <c r="P943" s="226"/>
      <c r="Q943" s="226"/>
      <c r="R943" s="226"/>
      <c r="S943" s="226"/>
      <c r="T943" s="226"/>
      <c r="U943" s="226"/>
      <c r="V943" s="226"/>
      <c r="W943" s="226"/>
      <c r="X943" s="226" t="s">
        <v>60</v>
      </c>
      <c r="Y943" s="233">
        <v>1</v>
      </c>
      <c r="Z943" s="233">
        <v>15</v>
      </c>
      <c r="AA943" s="218">
        <f t="shared" si="48"/>
        <v>15</v>
      </c>
      <c r="AB943" s="226" t="s">
        <v>20</v>
      </c>
      <c r="AC943" s="215" t="s">
        <v>846</v>
      </c>
    </row>
    <row r="944" spans="1:29" ht="48" x14ac:dyDescent="0.25">
      <c r="A944" s="215">
        <v>941</v>
      </c>
      <c r="B944" s="226" t="s">
        <v>3311</v>
      </c>
      <c r="C944" s="216" t="s">
        <v>3312</v>
      </c>
      <c r="D944" s="215"/>
      <c r="E944" s="215"/>
      <c r="F944" s="215"/>
      <c r="G944" s="215"/>
      <c r="H944" s="215"/>
      <c r="I944" s="215"/>
      <c r="J944" s="215"/>
      <c r="K944" s="226"/>
      <c r="L944" s="226"/>
      <c r="M944" s="226"/>
      <c r="N944" s="226"/>
      <c r="O944" s="226"/>
      <c r="P944" s="226"/>
      <c r="Q944" s="226"/>
      <c r="R944" s="226"/>
      <c r="S944" s="226"/>
      <c r="T944" s="226"/>
      <c r="U944" s="226"/>
      <c r="V944" s="226"/>
      <c r="W944" s="226"/>
      <c r="X944" s="226" t="s">
        <v>60</v>
      </c>
      <c r="Y944" s="233">
        <v>1</v>
      </c>
      <c r="Z944" s="233">
        <v>15</v>
      </c>
      <c r="AA944" s="218">
        <f t="shared" si="48"/>
        <v>15</v>
      </c>
      <c r="AB944" s="226" t="s">
        <v>20</v>
      </c>
      <c r="AC944" s="215" t="s">
        <v>846</v>
      </c>
    </row>
    <row r="945" spans="1:29" ht="60" x14ac:dyDescent="0.25">
      <c r="A945" s="215">
        <v>942</v>
      </c>
      <c r="B945" s="226" t="s">
        <v>3313</v>
      </c>
      <c r="C945" s="216" t="s">
        <v>3314</v>
      </c>
      <c r="D945" s="215"/>
      <c r="E945" s="215"/>
      <c r="F945" s="215"/>
      <c r="G945" s="215"/>
      <c r="H945" s="215"/>
      <c r="I945" s="215"/>
      <c r="J945" s="215"/>
      <c r="K945" s="226"/>
      <c r="L945" s="226"/>
      <c r="M945" s="226"/>
      <c r="N945" s="226"/>
      <c r="O945" s="226"/>
      <c r="P945" s="226"/>
      <c r="Q945" s="226"/>
      <c r="R945" s="226"/>
      <c r="S945" s="226"/>
      <c r="T945" s="226"/>
      <c r="U945" s="226"/>
      <c r="V945" s="226"/>
      <c r="W945" s="226"/>
      <c r="X945" s="226" t="s">
        <v>60</v>
      </c>
      <c r="Y945" s="233">
        <v>1</v>
      </c>
      <c r="Z945" s="233">
        <v>15</v>
      </c>
      <c r="AA945" s="218">
        <f t="shared" si="48"/>
        <v>15</v>
      </c>
      <c r="AB945" s="226" t="s">
        <v>20</v>
      </c>
      <c r="AC945" s="215" t="s">
        <v>846</v>
      </c>
    </row>
    <row r="946" spans="1:29" ht="48" x14ac:dyDescent="0.25">
      <c r="A946" s="215">
        <v>943</v>
      </c>
      <c r="B946" s="226" t="s">
        <v>3315</v>
      </c>
      <c r="C946" s="216" t="s">
        <v>3316</v>
      </c>
      <c r="D946" s="215"/>
      <c r="E946" s="215"/>
      <c r="F946" s="215"/>
      <c r="G946" s="215"/>
      <c r="H946" s="215"/>
      <c r="I946" s="215"/>
      <c r="J946" s="215"/>
      <c r="K946" s="226"/>
      <c r="L946" s="226"/>
      <c r="M946" s="226"/>
      <c r="N946" s="226"/>
      <c r="O946" s="226"/>
      <c r="P946" s="226"/>
      <c r="Q946" s="226"/>
      <c r="R946" s="226"/>
      <c r="S946" s="226"/>
      <c r="T946" s="226"/>
      <c r="U946" s="226"/>
      <c r="V946" s="226"/>
      <c r="W946" s="226"/>
      <c r="X946" s="226" t="s">
        <v>60</v>
      </c>
      <c r="Y946" s="233">
        <v>1</v>
      </c>
      <c r="Z946" s="233">
        <v>15</v>
      </c>
      <c r="AA946" s="218">
        <f t="shared" si="48"/>
        <v>15</v>
      </c>
      <c r="AB946" s="226" t="s">
        <v>20</v>
      </c>
      <c r="AC946" s="215" t="s">
        <v>846</v>
      </c>
    </row>
    <row r="947" spans="1:29" ht="60" x14ac:dyDescent="0.25">
      <c r="A947" s="215">
        <v>944</v>
      </c>
      <c r="B947" s="226" t="s">
        <v>3317</v>
      </c>
      <c r="C947" s="216" t="s">
        <v>3318</v>
      </c>
      <c r="D947" s="215"/>
      <c r="E947" s="215"/>
      <c r="F947" s="215"/>
      <c r="G947" s="215"/>
      <c r="H947" s="215"/>
      <c r="I947" s="215"/>
      <c r="J947" s="215"/>
      <c r="K947" s="226"/>
      <c r="L947" s="226"/>
      <c r="M947" s="226"/>
      <c r="N947" s="226"/>
      <c r="O947" s="226"/>
      <c r="P947" s="226"/>
      <c r="Q947" s="226"/>
      <c r="R947" s="226"/>
      <c r="S947" s="226"/>
      <c r="T947" s="226"/>
      <c r="U947" s="226"/>
      <c r="V947" s="226"/>
      <c r="W947" s="226"/>
      <c r="X947" s="226" t="s">
        <v>60</v>
      </c>
      <c r="Y947" s="233">
        <v>1</v>
      </c>
      <c r="Z947" s="233">
        <v>15</v>
      </c>
      <c r="AA947" s="218">
        <f t="shared" si="48"/>
        <v>15</v>
      </c>
      <c r="AB947" s="226" t="s">
        <v>20</v>
      </c>
      <c r="AC947" s="215" t="s">
        <v>846</v>
      </c>
    </row>
    <row r="948" spans="1:29" ht="84" x14ac:dyDescent="0.25">
      <c r="A948" s="215">
        <v>945</v>
      </c>
      <c r="B948" s="226" t="s">
        <v>3319</v>
      </c>
      <c r="C948" s="216" t="s">
        <v>3320</v>
      </c>
      <c r="D948" s="215"/>
      <c r="E948" s="215"/>
      <c r="F948" s="215"/>
      <c r="G948" s="215"/>
      <c r="H948" s="215"/>
      <c r="I948" s="215"/>
      <c r="J948" s="215"/>
      <c r="K948" s="226"/>
      <c r="L948" s="226"/>
      <c r="M948" s="226"/>
      <c r="N948" s="226"/>
      <c r="O948" s="226"/>
      <c r="P948" s="226"/>
      <c r="Q948" s="226"/>
      <c r="R948" s="226"/>
      <c r="S948" s="226"/>
      <c r="T948" s="226"/>
      <c r="U948" s="226"/>
      <c r="V948" s="226"/>
      <c r="W948" s="226"/>
      <c r="X948" s="226" t="s">
        <v>60</v>
      </c>
      <c r="Y948" s="233">
        <v>1</v>
      </c>
      <c r="Z948" s="233">
        <v>20</v>
      </c>
      <c r="AA948" s="218">
        <f t="shared" si="48"/>
        <v>20</v>
      </c>
      <c r="AB948" s="226" t="s">
        <v>20</v>
      </c>
      <c r="AC948" s="226" t="s">
        <v>846</v>
      </c>
    </row>
    <row r="949" spans="1:29" ht="72" x14ac:dyDescent="0.25">
      <c r="A949" s="215">
        <v>946</v>
      </c>
      <c r="B949" s="226" t="s">
        <v>3321</v>
      </c>
      <c r="C949" s="216" t="s">
        <v>3322</v>
      </c>
      <c r="D949" s="215"/>
      <c r="E949" s="215"/>
      <c r="F949" s="215"/>
      <c r="G949" s="215"/>
      <c r="H949" s="215"/>
      <c r="I949" s="215"/>
      <c r="J949" s="215"/>
      <c r="K949" s="226"/>
      <c r="L949" s="226"/>
      <c r="M949" s="226"/>
      <c r="N949" s="226"/>
      <c r="O949" s="226"/>
      <c r="P949" s="226"/>
      <c r="Q949" s="226"/>
      <c r="R949" s="226"/>
      <c r="S949" s="226"/>
      <c r="T949" s="226"/>
      <c r="U949" s="226"/>
      <c r="V949" s="226"/>
      <c r="W949" s="226"/>
      <c r="X949" s="226" t="s">
        <v>60</v>
      </c>
      <c r="Y949" s="233">
        <v>1</v>
      </c>
      <c r="Z949" s="233">
        <v>25</v>
      </c>
      <c r="AA949" s="218">
        <f t="shared" si="48"/>
        <v>25</v>
      </c>
      <c r="AB949" s="226" t="s">
        <v>20</v>
      </c>
      <c r="AC949" s="215" t="s">
        <v>846</v>
      </c>
    </row>
    <row r="950" spans="1:29" ht="72" x14ac:dyDescent="0.25">
      <c r="A950" s="215">
        <v>947</v>
      </c>
      <c r="B950" s="226" t="s">
        <v>3323</v>
      </c>
      <c r="C950" s="216" t="s">
        <v>3324</v>
      </c>
      <c r="D950" s="215"/>
      <c r="E950" s="215"/>
      <c r="F950" s="215"/>
      <c r="G950" s="215"/>
      <c r="H950" s="215"/>
      <c r="I950" s="215"/>
      <c r="J950" s="215"/>
      <c r="K950" s="226"/>
      <c r="L950" s="226"/>
      <c r="M950" s="226"/>
      <c r="N950" s="226"/>
      <c r="O950" s="226"/>
      <c r="P950" s="226"/>
      <c r="Q950" s="226"/>
      <c r="R950" s="226"/>
      <c r="S950" s="226"/>
      <c r="T950" s="226"/>
      <c r="U950" s="226"/>
      <c r="V950" s="226"/>
      <c r="W950" s="226"/>
      <c r="X950" s="226" t="s">
        <v>60</v>
      </c>
      <c r="Y950" s="233">
        <v>1</v>
      </c>
      <c r="Z950" s="233">
        <v>25</v>
      </c>
      <c r="AA950" s="218">
        <f t="shared" si="48"/>
        <v>25</v>
      </c>
      <c r="AB950" s="226" t="s">
        <v>20</v>
      </c>
      <c r="AC950" s="215" t="s">
        <v>846</v>
      </c>
    </row>
    <row r="951" spans="1:29" ht="60" x14ac:dyDescent="0.25">
      <c r="A951" s="215">
        <v>948</v>
      </c>
      <c r="B951" s="226" t="s">
        <v>3325</v>
      </c>
      <c r="C951" s="216" t="s">
        <v>3326</v>
      </c>
      <c r="D951" s="215"/>
      <c r="E951" s="215"/>
      <c r="F951" s="215"/>
      <c r="G951" s="215"/>
      <c r="H951" s="215"/>
      <c r="I951" s="215"/>
      <c r="J951" s="215"/>
      <c r="K951" s="226"/>
      <c r="L951" s="226"/>
      <c r="M951" s="226"/>
      <c r="N951" s="226"/>
      <c r="O951" s="226"/>
      <c r="P951" s="226"/>
      <c r="Q951" s="226"/>
      <c r="R951" s="226"/>
      <c r="S951" s="226"/>
      <c r="T951" s="226"/>
      <c r="U951" s="226"/>
      <c r="V951" s="226"/>
      <c r="W951" s="226"/>
      <c r="X951" s="226" t="s">
        <v>60</v>
      </c>
      <c r="Y951" s="233">
        <v>1</v>
      </c>
      <c r="Z951" s="233">
        <v>15</v>
      </c>
      <c r="AA951" s="218">
        <f t="shared" si="48"/>
        <v>15</v>
      </c>
      <c r="AB951" s="226" t="s">
        <v>20</v>
      </c>
      <c r="AC951" s="215" t="s">
        <v>846</v>
      </c>
    </row>
    <row r="952" spans="1:29" ht="48" x14ac:dyDescent="0.25">
      <c r="A952" s="215">
        <v>949</v>
      </c>
      <c r="B952" s="226" t="s">
        <v>3327</v>
      </c>
      <c r="C952" s="216" t="s">
        <v>3328</v>
      </c>
      <c r="D952" s="215"/>
      <c r="E952" s="215"/>
      <c r="F952" s="215"/>
      <c r="G952" s="215"/>
      <c r="H952" s="215"/>
      <c r="I952" s="215"/>
      <c r="J952" s="215"/>
      <c r="K952" s="226"/>
      <c r="L952" s="226"/>
      <c r="M952" s="226"/>
      <c r="N952" s="226"/>
      <c r="O952" s="226"/>
      <c r="P952" s="226"/>
      <c r="Q952" s="226"/>
      <c r="R952" s="226"/>
      <c r="S952" s="226"/>
      <c r="T952" s="226"/>
      <c r="U952" s="226"/>
      <c r="V952" s="226"/>
      <c r="W952" s="226"/>
      <c r="X952" s="226" t="s">
        <v>60</v>
      </c>
      <c r="Y952" s="233">
        <v>1</v>
      </c>
      <c r="Z952" s="233">
        <v>15</v>
      </c>
      <c r="AA952" s="218">
        <f t="shared" si="48"/>
        <v>15</v>
      </c>
      <c r="AB952" s="226" t="s">
        <v>20</v>
      </c>
      <c r="AC952" s="215" t="s">
        <v>846</v>
      </c>
    </row>
    <row r="953" spans="1:29" ht="60" x14ac:dyDescent="0.25">
      <c r="A953" s="215">
        <v>950</v>
      </c>
      <c r="B953" s="226" t="s">
        <v>3329</v>
      </c>
      <c r="C953" s="216" t="s">
        <v>3330</v>
      </c>
      <c r="D953" s="215"/>
      <c r="E953" s="215"/>
      <c r="F953" s="215"/>
      <c r="G953" s="215"/>
      <c r="H953" s="215"/>
      <c r="I953" s="215"/>
      <c r="J953" s="215"/>
      <c r="K953" s="226"/>
      <c r="L953" s="226"/>
      <c r="M953" s="226"/>
      <c r="N953" s="226"/>
      <c r="O953" s="226"/>
      <c r="P953" s="226"/>
      <c r="Q953" s="226"/>
      <c r="R953" s="226"/>
      <c r="S953" s="226"/>
      <c r="T953" s="226"/>
      <c r="U953" s="226"/>
      <c r="V953" s="226"/>
      <c r="W953" s="226"/>
      <c r="X953" s="226" t="s">
        <v>60</v>
      </c>
      <c r="Y953" s="233">
        <v>1</v>
      </c>
      <c r="Z953" s="233">
        <v>15</v>
      </c>
      <c r="AA953" s="218">
        <f t="shared" si="48"/>
        <v>15</v>
      </c>
      <c r="AB953" s="226" t="s">
        <v>20</v>
      </c>
      <c r="AC953" s="215" t="s">
        <v>846</v>
      </c>
    </row>
    <row r="954" spans="1:29" ht="60" x14ac:dyDescent="0.25">
      <c r="A954" s="215">
        <v>951</v>
      </c>
      <c r="B954" s="226" t="s">
        <v>3331</v>
      </c>
      <c r="C954" s="216" t="s">
        <v>3332</v>
      </c>
      <c r="D954" s="215"/>
      <c r="E954" s="215"/>
      <c r="F954" s="215"/>
      <c r="G954" s="215"/>
      <c r="H954" s="215"/>
      <c r="I954" s="215"/>
      <c r="J954" s="215"/>
      <c r="K954" s="226"/>
      <c r="L954" s="226"/>
      <c r="M954" s="226"/>
      <c r="N954" s="226"/>
      <c r="O954" s="226"/>
      <c r="P954" s="226"/>
      <c r="Q954" s="226"/>
      <c r="R954" s="226"/>
      <c r="S954" s="226"/>
      <c r="T954" s="226"/>
      <c r="U954" s="226"/>
      <c r="V954" s="226"/>
      <c r="W954" s="226"/>
      <c r="X954" s="226" t="s">
        <v>60</v>
      </c>
      <c r="Y954" s="233">
        <v>1</v>
      </c>
      <c r="Z954" s="233">
        <v>15</v>
      </c>
      <c r="AA954" s="218">
        <f t="shared" si="48"/>
        <v>15</v>
      </c>
      <c r="AB954" s="226" t="s">
        <v>20</v>
      </c>
      <c r="AC954" s="215" t="s">
        <v>846</v>
      </c>
    </row>
    <row r="955" spans="1:29" ht="60" x14ac:dyDescent="0.25">
      <c r="A955" s="215">
        <v>952</v>
      </c>
      <c r="B955" s="226" t="s">
        <v>3333</v>
      </c>
      <c r="C955" s="216" t="s">
        <v>3334</v>
      </c>
      <c r="D955" s="215"/>
      <c r="E955" s="215"/>
      <c r="F955" s="215"/>
      <c r="G955" s="215"/>
      <c r="H955" s="215"/>
      <c r="I955" s="215"/>
      <c r="J955" s="215"/>
      <c r="K955" s="226"/>
      <c r="L955" s="226"/>
      <c r="M955" s="226"/>
      <c r="N955" s="226"/>
      <c r="O955" s="226"/>
      <c r="P955" s="226"/>
      <c r="Q955" s="226"/>
      <c r="R955" s="226"/>
      <c r="S955" s="226"/>
      <c r="T955" s="226"/>
      <c r="U955" s="226"/>
      <c r="V955" s="226"/>
      <c r="W955" s="226"/>
      <c r="X955" s="226" t="s">
        <v>60</v>
      </c>
      <c r="Y955" s="233">
        <v>1</v>
      </c>
      <c r="Z955" s="233">
        <v>15</v>
      </c>
      <c r="AA955" s="218">
        <f t="shared" si="48"/>
        <v>15</v>
      </c>
      <c r="AB955" s="226" t="s">
        <v>20</v>
      </c>
      <c r="AC955" s="215" t="s">
        <v>846</v>
      </c>
    </row>
    <row r="956" spans="1:29" ht="60" x14ac:dyDescent="0.25">
      <c r="A956" s="215">
        <v>953</v>
      </c>
      <c r="B956" s="226" t="s">
        <v>3335</v>
      </c>
      <c r="C956" s="216" t="s">
        <v>3336</v>
      </c>
      <c r="D956" s="215"/>
      <c r="E956" s="215"/>
      <c r="F956" s="215"/>
      <c r="G956" s="215"/>
      <c r="H956" s="215"/>
      <c r="I956" s="215"/>
      <c r="J956" s="215"/>
      <c r="K956" s="226"/>
      <c r="L956" s="226"/>
      <c r="M956" s="226"/>
      <c r="N956" s="226"/>
      <c r="O956" s="226"/>
      <c r="P956" s="226"/>
      <c r="Q956" s="226"/>
      <c r="R956" s="226"/>
      <c r="S956" s="226"/>
      <c r="T956" s="226"/>
      <c r="U956" s="226"/>
      <c r="V956" s="226"/>
      <c r="W956" s="226"/>
      <c r="X956" s="226" t="s">
        <v>60</v>
      </c>
      <c r="Y956" s="233">
        <v>1</v>
      </c>
      <c r="Z956" s="233">
        <v>15</v>
      </c>
      <c r="AA956" s="218">
        <f t="shared" si="48"/>
        <v>15</v>
      </c>
      <c r="AB956" s="226" t="s">
        <v>20</v>
      </c>
      <c r="AC956" s="215" t="s">
        <v>846</v>
      </c>
    </row>
    <row r="957" spans="1:29" ht="60" x14ac:dyDescent="0.25">
      <c r="A957" s="215">
        <v>954</v>
      </c>
      <c r="B957" s="226" t="s">
        <v>3337</v>
      </c>
      <c r="C957" s="216" t="s">
        <v>3338</v>
      </c>
      <c r="D957" s="215"/>
      <c r="E957" s="215"/>
      <c r="F957" s="215"/>
      <c r="G957" s="215"/>
      <c r="H957" s="215"/>
      <c r="I957" s="215"/>
      <c r="J957" s="215"/>
      <c r="K957" s="226"/>
      <c r="L957" s="226"/>
      <c r="M957" s="226"/>
      <c r="N957" s="226"/>
      <c r="O957" s="226"/>
      <c r="P957" s="226"/>
      <c r="Q957" s="226"/>
      <c r="R957" s="226"/>
      <c r="S957" s="226"/>
      <c r="T957" s="226"/>
      <c r="U957" s="226"/>
      <c r="V957" s="226"/>
      <c r="W957" s="226"/>
      <c r="X957" s="226" t="s">
        <v>60</v>
      </c>
      <c r="Y957" s="233">
        <v>1</v>
      </c>
      <c r="Z957" s="233">
        <v>15</v>
      </c>
      <c r="AA957" s="218">
        <f t="shared" si="48"/>
        <v>15</v>
      </c>
      <c r="AB957" s="226" t="s">
        <v>20</v>
      </c>
      <c r="AC957" s="215" t="s">
        <v>846</v>
      </c>
    </row>
    <row r="958" spans="1:29" ht="72" x14ac:dyDescent="0.25">
      <c r="A958" s="215">
        <v>955</v>
      </c>
      <c r="B958" s="226" t="s">
        <v>3339</v>
      </c>
      <c r="C958" s="216" t="s">
        <v>3340</v>
      </c>
      <c r="D958" s="215"/>
      <c r="E958" s="215"/>
      <c r="F958" s="215"/>
      <c r="G958" s="215"/>
      <c r="H958" s="215"/>
      <c r="I958" s="215"/>
      <c r="J958" s="215"/>
      <c r="K958" s="226"/>
      <c r="L958" s="226"/>
      <c r="M958" s="226"/>
      <c r="N958" s="226"/>
      <c r="O958" s="226"/>
      <c r="P958" s="226"/>
      <c r="Q958" s="226"/>
      <c r="R958" s="226"/>
      <c r="S958" s="226"/>
      <c r="T958" s="226"/>
      <c r="U958" s="226"/>
      <c r="V958" s="226"/>
      <c r="W958" s="226"/>
      <c r="X958" s="226" t="s">
        <v>60</v>
      </c>
      <c r="Y958" s="233">
        <v>1</v>
      </c>
      <c r="Z958" s="233">
        <v>15</v>
      </c>
      <c r="AA958" s="218">
        <f t="shared" si="48"/>
        <v>15</v>
      </c>
      <c r="AB958" s="226" t="s">
        <v>20</v>
      </c>
      <c r="AC958" s="215" t="s">
        <v>846</v>
      </c>
    </row>
    <row r="959" spans="1:29" ht="60" x14ac:dyDescent="0.25">
      <c r="A959" s="215">
        <v>956</v>
      </c>
      <c r="B959" s="226" t="s">
        <v>3341</v>
      </c>
      <c r="C959" s="216" t="s">
        <v>3342</v>
      </c>
      <c r="D959" s="215"/>
      <c r="E959" s="215"/>
      <c r="F959" s="215"/>
      <c r="G959" s="215"/>
      <c r="H959" s="215"/>
      <c r="I959" s="215"/>
      <c r="J959" s="215"/>
      <c r="K959" s="226"/>
      <c r="L959" s="226"/>
      <c r="M959" s="226"/>
      <c r="N959" s="226"/>
      <c r="O959" s="226"/>
      <c r="P959" s="226"/>
      <c r="Q959" s="226"/>
      <c r="R959" s="226"/>
      <c r="S959" s="226"/>
      <c r="T959" s="226"/>
      <c r="U959" s="226"/>
      <c r="V959" s="226"/>
      <c r="W959" s="226"/>
      <c r="X959" s="226" t="s">
        <v>60</v>
      </c>
      <c r="Y959" s="233">
        <v>1</v>
      </c>
      <c r="Z959" s="233">
        <v>15</v>
      </c>
      <c r="AA959" s="218">
        <f t="shared" si="48"/>
        <v>15</v>
      </c>
      <c r="AB959" s="226" t="s">
        <v>20</v>
      </c>
      <c r="AC959" s="215" t="s">
        <v>846</v>
      </c>
    </row>
    <row r="960" spans="1:29" ht="60" x14ac:dyDescent="0.25">
      <c r="A960" s="215">
        <v>957</v>
      </c>
      <c r="B960" s="226" t="s">
        <v>3343</v>
      </c>
      <c r="C960" s="216" t="s">
        <v>3344</v>
      </c>
      <c r="D960" s="215"/>
      <c r="E960" s="215"/>
      <c r="F960" s="215"/>
      <c r="G960" s="215"/>
      <c r="H960" s="215"/>
      <c r="I960" s="215"/>
      <c r="J960" s="215"/>
      <c r="K960" s="226"/>
      <c r="L960" s="226"/>
      <c r="M960" s="226"/>
      <c r="N960" s="226"/>
      <c r="O960" s="226"/>
      <c r="P960" s="226"/>
      <c r="Q960" s="226"/>
      <c r="R960" s="226"/>
      <c r="S960" s="226"/>
      <c r="T960" s="226"/>
      <c r="U960" s="226"/>
      <c r="V960" s="226"/>
      <c r="W960" s="226"/>
      <c r="X960" s="226" t="s">
        <v>60</v>
      </c>
      <c r="Y960" s="233">
        <v>1</v>
      </c>
      <c r="Z960" s="233">
        <v>15</v>
      </c>
      <c r="AA960" s="218">
        <f t="shared" si="48"/>
        <v>15</v>
      </c>
      <c r="AB960" s="226" t="s">
        <v>20</v>
      </c>
      <c r="AC960" s="215" t="s">
        <v>846</v>
      </c>
    </row>
    <row r="961" spans="1:29" ht="60" x14ac:dyDescent="0.25">
      <c r="A961" s="215">
        <v>958</v>
      </c>
      <c r="B961" s="226" t="s">
        <v>3345</v>
      </c>
      <c r="C961" s="216" t="s">
        <v>3346</v>
      </c>
      <c r="D961" s="215"/>
      <c r="E961" s="215"/>
      <c r="F961" s="215"/>
      <c r="G961" s="215"/>
      <c r="H961" s="215"/>
      <c r="I961" s="215"/>
      <c r="J961" s="215"/>
      <c r="K961" s="226"/>
      <c r="L961" s="226"/>
      <c r="M961" s="226"/>
      <c r="N961" s="226"/>
      <c r="O961" s="226"/>
      <c r="P961" s="226"/>
      <c r="Q961" s="226"/>
      <c r="R961" s="226"/>
      <c r="S961" s="226"/>
      <c r="T961" s="226"/>
      <c r="U961" s="226"/>
      <c r="V961" s="226"/>
      <c r="W961" s="226"/>
      <c r="X961" s="226" t="s">
        <v>60</v>
      </c>
      <c r="Y961" s="233">
        <v>1</v>
      </c>
      <c r="Z961" s="233">
        <v>15</v>
      </c>
      <c r="AA961" s="218">
        <f t="shared" si="48"/>
        <v>15</v>
      </c>
      <c r="AB961" s="226" t="s">
        <v>20</v>
      </c>
      <c r="AC961" s="215" t="s">
        <v>846</v>
      </c>
    </row>
    <row r="962" spans="1:29" ht="60" x14ac:dyDescent="0.25">
      <c r="A962" s="215">
        <v>959</v>
      </c>
      <c r="B962" s="226" t="s">
        <v>3347</v>
      </c>
      <c r="C962" s="216" t="s">
        <v>3348</v>
      </c>
      <c r="D962" s="215"/>
      <c r="E962" s="215"/>
      <c r="F962" s="215"/>
      <c r="G962" s="215"/>
      <c r="H962" s="215"/>
      <c r="I962" s="215"/>
      <c r="J962" s="215"/>
      <c r="K962" s="226"/>
      <c r="L962" s="226"/>
      <c r="M962" s="226"/>
      <c r="N962" s="226"/>
      <c r="O962" s="226"/>
      <c r="P962" s="226"/>
      <c r="Q962" s="226"/>
      <c r="R962" s="226"/>
      <c r="S962" s="226"/>
      <c r="T962" s="226"/>
      <c r="U962" s="226"/>
      <c r="V962" s="226"/>
      <c r="W962" s="226"/>
      <c r="X962" s="226" t="s">
        <v>60</v>
      </c>
      <c r="Y962" s="233">
        <v>1</v>
      </c>
      <c r="Z962" s="233">
        <v>15</v>
      </c>
      <c r="AA962" s="218">
        <f t="shared" si="48"/>
        <v>15</v>
      </c>
      <c r="AB962" s="226" t="s">
        <v>20</v>
      </c>
      <c r="AC962" s="215" t="s">
        <v>846</v>
      </c>
    </row>
    <row r="963" spans="1:29" ht="72" x14ac:dyDescent="0.25">
      <c r="A963" s="215">
        <v>960</v>
      </c>
      <c r="B963" s="226" t="s">
        <v>3349</v>
      </c>
      <c r="C963" s="216" t="s">
        <v>3350</v>
      </c>
      <c r="D963" s="215"/>
      <c r="E963" s="215"/>
      <c r="F963" s="215"/>
      <c r="G963" s="215"/>
      <c r="H963" s="215"/>
      <c r="I963" s="215"/>
      <c r="J963" s="215"/>
      <c r="K963" s="226"/>
      <c r="L963" s="226"/>
      <c r="M963" s="226"/>
      <c r="N963" s="226"/>
      <c r="O963" s="226"/>
      <c r="P963" s="226"/>
      <c r="Q963" s="226"/>
      <c r="R963" s="226"/>
      <c r="S963" s="226"/>
      <c r="T963" s="226"/>
      <c r="U963" s="226"/>
      <c r="V963" s="226"/>
      <c r="W963" s="226"/>
      <c r="X963" s="226" t="s">
        <v>60</v>
      </c>
      <c r="Y963" s="233">
        <v>1</v>
      </c>
      <c r="Z963" s="233">
        <v>15</v>
      </c>
      <c r="AA963" s="218">
        <f t="shared" ref="AA963:AA1020" si="49">Y963*Z963</f>
        <v>15</v>
      </c>
      <c r="AB963" s="226" t="s">
        <v>20</v>
      </c>
      <c r="AC963" s="215" t="s">
        <v>846</v>
      </c>
    </row>
    <row r="964" spans="1:29" ht="48" x14ac:dyDescent="0.25">
      <c r="A964" s="215">
        <v>961</v>
      </c>
      <c r="B964" s="226" t="s">
        <v>3351</v>
      </c>
      <c r="C964" s="216" t="s">
        <v>3352</v>
      </c>
      <c r="D964" s="215"/>
      <c r="E964" s="215"/>
      <c r="F964" s="215"/>
      <c r="G964" s="215"/>
      <c r="H964" s="215"/>
      <c r="I964" s="215"/>
      <c r="J964" s="215"/>
      <c r="K964" s="226"/>
      <c r="L964" s="226"/>
      <c r="M964" s="226"/>
      <c r="N964" s="226"/>
      <c r="O964" s="226"/>
      <c r="P964" s="226"/>
      <c r="Q964" s="226"/>
      <c r="R964" s="226"/>
      <c r="S964" s="226"/>
      <c r="T964" s="226"/>
      <c r="U964" s="226"/>
      <c r="V964" s="226"/>
      <c r="W964" s="226"/>
      <c r="X964" s="226" t="s">
        <v>60</v>
      </c>
      <c r="Y964" s="233">
        <v>1</v>
      </c>
      <c r="Z964" s="233">
        <v>15</v>
      </c>
      <c r="AA964" s="218">
        <f t="shared" si="49"/>
        <v>15</v>
      </c>
      <c r="AB964" s="226" t="s">
        <v>20</v>
      </c>
      <c r="AC964" s="215" t="s">
        <v>846</v>
      </c>
    </row>
    <row r="965" spans="1:29" x14ac:dyDescent="0.25">
      <c r="A965" s="215">
        <v>962</v>
      </c>
      <c r="B965" s="226" t="s">
        <v>3353</v>
      </c>
      <c r="C965" s="216" t="s">
        <v>3354</v>
      </c>
      <c r="D965" s="215"/>
      <c r="E965" s="215"/>
      <c r="F965" s="215"/>
      <c r="G965" s="215"/>
      <c r="H965" s="215"/>
      <c r="I965" s="215"/>
      <c r="J965" s="215"/>
      <c r="K965" s="226"/>
      <c r="L965" s="226"/>
      <c r="M965" s="226"/>
      <c r="N965" s="226"/>
      <c r="O965" s="226"/>
      <c r="P965" s="226"/>
      <c r="Q965" s="226"/>
      <c r="R965" s="226"/>
      <c r="S965" s="226"/>
      <c r="T965" s="226"/>
      <c r="U965" s="226"/>
      <c r="V965" s="226"/>
      <c r="W965" s="226"/>
      <c r="X965" s="226" t="s">
        <v>60</v>
      </c>
      <c r="Y965" s="233">
        <v>1</v>
      </c>
      <c r="Z965" s="233">
        <v>15</v>
      </c>
      <c r="AA965" s="218">
        <f t="shared" si="49"/>
        <v>15</v>
      </c>
      <c r="AB965" s="226" t="s">
        <v>20</v>
      </c>
      <c r="AC965" s="215" t="s">
        <v>846</v>
      </c>
    </row>
    <row r="966" spans="1:29" ht="36" x14ac:dyDescent="0.25">
      <c r="A966" s="215">
        <v>963</v>
      </c>
      <c r="B966" s="226" t="s">
        <v>3355</v>
      </c>
      <c r="C966" s="216" t="s">
        <v>3356</v>
      </c>
      <c r="D966" s="215"/>
      <c r="E966" s="215"/>
      <c r="F966" s="215"/>
      <c r="G966" s="215"/>
      <c r="H966" s="215"/>
      <c r="I966" s="215"/>
      <c r="J966" s="215"/>
      <c r="K966" s="226"/>
      <c r="L966" s="226"/>
      <c r="M966" s="226"/>
      <c r="N966" s="226"/>
      <c r="O966" s="226"/>
      <c r="P966" s="226"/>
      <c r="Q966" s="226"/>
      <c r="R966" s="226"/>
      <c r="S966" s="226"/>
      <c r="T966" s="226"/>
      <c r="U966" s="226"/>
      <c r="V966" s="226"/>
      <c r="W966" s="226"/>
      <c r="X966" s="226" t="s">
        <v>60</v>
      </c>
      <c r="Y966" s="233">
        <v>1</v>
      </c>
      <c r="Z966" s="233">
        <v>20</v>
      </c>
      <c r="AA966" s="218">
        <f t="shared" si="49"/>
        <v>20</v>
      </c>
      <c r="AB966" s="226" t="s">
        <v>20</v>
      </c>
      <c r="AC966" s="215" t="s">
        <v>846</v>
      </c>
    </row>
    <row r="967" spans="1:29" ht="60" x14ac:dyDescent="0.25">
      <c r="A967" s="215">
        <v>964</v>
      </c>
      <c r="B967" s="226" t="s">
        <v>3357</v>
      </c>
      <c r="C967" s="216" t="s">
        <v>3358</v>
      </c>
      <c r="D967" s="215"/>
      <c r="E967" s="215"/>
      <c r="F967" s="215"/>
      <c r="G967" s="215"/>
      <c r="H967" s="215"/>
      <c r="I967" s="215"/>
      <c r="J967" s="215"/>
      <c r="K967" s="226"/>
      <c r="L967" s="226"/>
      <c r="M967" s="226"/>
      <c r="N967" s="226"/>
      <c r="O967" s="226"/>
      <c r="P967" s="226"/>
      <c r="Q967" s="226"/>
      <c r="R967" s="226"/>
      <c r="S967" s="226"/>
      <c r="T967" s="226"/>
      <c r="U967" s="226"/>
      <c r="V967" s="226"/>
      <c r="W967" s="226"/>
      <c r="X967" s="226" t="s">
        <v>60</v>
      </c>
      <c r="Y967" s="233">
        <v>1</v>
      </c>
      <c r="Z967" s="233">
        <v>25</v>
      </c>
      <c r="AA967" s="218">
        <f t="shared" si="49"/>
        <v>25</v>
      </c>
      <c r="AB967" s="226" t="s">
        <v>20</v>
      </c>
      <c r="AC967" s="215" t="s">
        <v>846</v>
      </c>
    </row>
    <row r="968" spans="1:29" ht="60" x14ac:dyDescent="0.25">
      <c r="A968" s="215">
        <v>965</v>
      </c>
      <c r="B968" s="226" t="s">
        <v>3359</v>
      </c>
      <c r="C968" s="216" t="s">
        <v>3360</v>
      </c>
      <c r="D968" s="215"/>
      <c r="E968" s="215"/>
      <c r="F968" s="215"/>
      <c r="G968" s="215"/>
      <c r="H968" s="215"/>
      <c r="I968" s="215"/>
      <c r="J968" s="215"/>
      <c r="K968" s="226"/>
      <c r="L968" s="226"/>
      <c r="M968" s="226"/>
      <c r="N968" s="226"/>
      <c r="O968" s="226"/>
      <c r="P968" s="226"/>
      <c r="Q968" s="226"/>
      <c r="R968" s="226"/>
      <c r="S968" s="226"/>
      <c r="T968" s="226"/>
      <c r="U968" s="226"/>
      <c r="V968" s="226"/>
      <c r="W968" s="226"/>
      <c r="X968" s="226" t="s">
        <v>60</v>
      </c>
      <c r="Y968" s="233">
        <v>1</v>
      </c>
      <c r="Z968" s="233">
        <v>15</v>
      </c>
      <c r="AA968" s="218">
        <f t="shared" si="49"/>
        <v>15</v>
      </c>
      <c r="AB968" s="226" t="s">
        <v>20</v>
      </c>
      <c r="AC968" s="215" t="s">
        <v>846</v>
      </c>
    </row>
    <row r="969" spans="1:29" ht="72" x14ac:dyDescent="0.25">
      <c r="A969" s="215">
        <v>966</v>
      </c>
      <c r="B969" s="226" t="s">
        <v>3361</v>
      </c>
      <c r="C969" s="216" t="s">
        <v>3362</v>
      </c>
      <c r="D969" s="215"/>
      <c r="E969" s="215"/>
      <c r="F969" s="215"/>
      <c r="G969" s="215"/>
      <c r="H969" s="215"/>
      <c r="I969" s="215"/>
      <c r="J969" s="215"/>
      <c r="K969" s="226"/>
      <c r="L969" s="226"/>
      <c r="M969" s="226"/>
      <c r="N969" s="226"/>
      <c r="O969" s="226"/>
      <c r="P969" s="226"/>
      <c r="Q969" s="226"/>
      <c r="R969" s="226"/>
      <c r="S969" s="226"/>
      <c r="T969" s="226"/>
      <c r="U969" s="226"/>
      <c r="V969" s="226"/>
      <c r="W969" s="226"/>
      <c r="X969" s="226" t="s">
        <v>60</v>
      </c>
      <c r="Y969" s="233">
        <v>1</v>
      </c>
      <c r="Z969" s="233">
        <v>15</v>
      </c>
      <c r="AA969" s="218">
        <f t="shared" si="49"/>
        <v>15</v>
      </c>
      <c r="AB969" s="226" t="s">
        <v>20</v>
      </c>
      <c r="AC969" s="215" t="s">
        <v>846</v>
      </c>
    </row>
    <row r="970" spans="1:29" ht="60" x14ac:dyDescent="0.25">
      <c r="A970" s="215">
        <v>967</v>
      </c>
      <c r="B970" s="226" t="s">
        <v>3363</v>
      </c>
      <c r="C970" s="216" t="s">
        <v>3364</v>
      </c>
      <c r="D970" s="215"/>
      <c r="E970" s="215"/>
      <c r="F970" s="215"/>
      <c r="G970" s="215"/>
      <c r="H970" s="215"/>
      <c r="I970" s="215"/>
      <c r="J970" s="215"/>
      <c r="K970" s="226"/>
      <c r="L970" s="226"/>
      <c r="M970" s="226"/>
      <c r="N970" s="226"/>
      <c r="O970" s="226"/>
      <c r="P970" s="226"/>
      <c r="Q970" s="226"/>
      <c r="R970" s="226"/>
      <c r="S970" s="226"/>
      <c r="T970" s="226"/>
      <c r="U970" s="226"/>
      <c r="V970" s="226"/>
      <c r="W970" s="226"/>
      <c r="X970" s="226" t="s">
        <v>60</v>
      </c>
      <c r="Y970" s="233">
        <v>1</v>
      </c>
      <c r="Z970" s="233">
        <v>15</v>
      </c>
      <c r="AA970" s="218">
        <f t="shared" si="49"/>
        <v>15</v>
      </c>
      <c r="AB970" s="226" t="s">
        <v>20</v>
      </c>
      <c r="AC970" s="215" t="s">
        <v>846</v>
      </c>
    </row>
    <row r="971" spans="1:29" ht="72" x14ac:dyDescent="0.25">
      <c r="A971" s="215">
        <v>968</v>
      </c>
      <c r="B971" s="226" t="s">
        <v>3365</v>
      </c>
      <c r="C971" s="216" t="s">
        <v>3366</v>
      </c>
      <c r="D971" s="215"/>
      <c r="E971" s="215"/>
      <c r="F971" s="215"/>
      <c r="G971" s="215"/>
      <c r="H971" s="215"/>
      <c r="I971" s="215"/>
      <c r="J971" s="215"/>
      <c r="K971" s="226"/>
      <c r="L971" s="226"/>
      <c r="M971" s="226"/>
      <c r="N971" s="226"/>
      <c r="O971" s="226"/>
      <c r="P971" s="226"/>
      <c r="Q971" s="226"/>
      <c r="R971" s="226"/>
      <c r="S971" s="226"/>
      <c r="T971" s="226"/>
      <c r="U971" s="226"/>
      <c r="V971" s="226"/>
      <c r="W971" s="226"/>
      <c r="X971" s="226" t="s">
        <v>60</v>
      </c>
      <c r="Y971" s="233">
        <v>1</v>
      </c>
      <c r="Z971" s="233">
        <v>15</v>
      </c>
      <c r="AA971" s="218">
        <f t="shared" si="49"/>
        <v>15</v>
      </c>
      <c r="AB971" s="226" t="s">
        <v>20</v>
      </c>
      <c r="AC971" s="215" t="s">
        <v>846</v>
      </c>
    </row>
    <row r="972" spans="1:29" ht="60" x14ac:dyDescent="0.25">
      <c r="A972" s="215">
        <v>969</v>
      </c>
      <c r="B972" s="226" t="s">
        <v>3367</v>
      </c>
      <c r="C972" s="216" t="s">
        <v>3368</v>
      </c>
      <c r="D972" s="215"/>
      <c r="E972" s="215"/>
      <c r="F972" s="215"/>
      <c r="G972" s="215"/>
      <c r="H972" s="215"/>
      <c r="I972" s="215"/>
      <c r="J972" s="215"/>
      <c r="K972" s="226"/>
      <c r="L972" s="226"/>
      <c r="M972" s="226"/>
      <c r="N972" s="226"/>
      <c r="O972" s="226"/>
      <c r="P972" s="226"/>
      <c r="Q972" s="226"/>
      <c r="R972" s="226"/>
      <c r="S972" s="226"/>
      <c r="T972" s="226"/>
      <c r="U972" s="226"/>
      <c r="V972" s="226"/>
      <c r="W972" s="226"/>
      <c r="X972" s="226" t="s">
        <v>60</v>
      </c>
      <c r="Y972" s="233">
        <v>1</v>
      </c>
      <c r="Z972" s="233">
        <v>15</v>
      </c>
      <c r="AA972" s="218">
        <f t="shared" si="49"/>
        <v>15</v>
      </c>
      <c r="AB972" s="226" t="s">
        <v>20</v>
      </c>
      <c r="AC972" s="215" t="s">
        <v>846</v>
      </c>
    </row>
    <row r="973" spans="1:29" ht="84" x14ac:dyDescent="0.25">
      <c r="A973" s="215">
        <v>970</v>
      </c>
      <c r="B973" s="226" t="s">
        <v>3369</v>
      </c>
      <c r="C973" s="216" t="s">
        <v>3370</v>
      </c>
      <c r="D973" s="215"/>
      <c r="E973" s="215"/>
      <c r="F973" s="215"/>
      <c r="G973" s="215"/>
      <c r="H973" s="215"/>
      <c r="I973" s="215"/>
      <c r="J973" s="215"/>
      <c r="K973" s="226"/>
      <c r="L973" s="226"/>
      <c r="M973" s="226"/>
      <c r="N973" s="226"/>
      <c r="O973" s="226"/>
      <c r="P973" s="226"/>
      <c r="Q973" s="226"/>
      <c r="R973" s="226"/>
      <c r="S973" s="226"/>
      <c r="T973" s="226"/>
      <c r="U973" s="226"/>
      <c r="V973" s="226"/>
      <c r="W973" s="226"/>
      <c r="X973" s="226" t="s">
        <v>60</v>
      </c>
      <c r="Y973" s="233">
        <v>1</v>
      </c>
      <c r="Z973" s="233">
        <v>15</v>
      </c>
      <c r="AA973" s="218">
        <f t="shared" si="49"/>
        <v>15</v>
      </c>
      <c r="AB973" s="226" t="s">
        <v>20</v>
      </c>
      <c r="AC973" s="215" t="s">
        <v>846</v>
      </c>
    </row>
    <row r="974" spans="1:29" ht="72" x14ac:dyDescent="0.25">
      <c r="A974" s="215">
        <v>971</v>
      </c>
      <c r="B974" s="226" t="s">
        <v>3371</v>
      </c>
      <c r="C974" s="216" t="s">
        <v>3372</v>
      </c>
      <c r="D974" s="215"/>
      <c r="E974" s="215"/>
      <c r="F974" s="215"/>
      <c r="G974" s="215"/>
      <c r="H974" s="215"/>
      <c r="I974" s="215"/>
      <c r="J974" s="215"/>
      <c r="K974" s="226"/>
      <c r="L974" s="226"/>
      <c r="M974" s="226"/>
      <c r="N974" s="226"/>
      <c r="O974" s="226"/>
      <c r="P974" s="226"/>
      <c r="Q974" s="226"/>
      <c r="R974" s="226"/>
      <c r="S974" s="226"/>
      <c r="T974" s="226"/>
      <c r="U974" s="226"/>
      <c r="V974" s="226"/>
      <c r="W974" s="226"/>
      <c r="X974" s="226" t="s">
        <v>60</v>
      </c>
      <c r="Y974" s="233">
        <v>1</v>
      </c>
      <c r="Z974" s="233">
        <v>15</v>
      </c>
      <c r="AA974" s="218">
        <f t="shared" si="49"/>
        <v>15</v>
      </c>
      <c r="AB974" s="226" t="s">
        <v>20</v>
      </c>
      <c r="AC974" s="215" t="s">
        <v>846</v>
      </c>
    </row>
    <row r="975" spans="1:29" ht="72" x14ac:dyDescent="0.25">
      <c r="A975" s="215">
        <v>972</v>
      </c>
      <c r="B975" s="226" t="s">
        <v>3373</v>
      </c>
      <c r="C975" s="216" t="s">
        <v>3374</v>
      </c>
      <c r="D975" s="215"/>
      <c r="E975" s="215"/>
      <c r="F975" s="215"/>
      <c r="G975" s="215"/>
      <c r="H975" s="215"/>
      <c r="I975" s="215"/>
      <c r="J975" s="215"/>
      <c r="K975" s="226"/>
      <c r="L975" s="226"/>
      <c r="M975" s="226"/>
      <c r="N975" s="226"/>
      <c r="O975" s="226"/>
      <c r="P975" s="226"/>
      <c r="Q975" s="226"/>
      <c r="R975" s="226"/>
      <c r="S975" s="226"/>
      <c r="T975" s="226"/>
      <c r="U975" s="226"/>
      <c r="V975" s="226"/>
      <c r="W975" s="226"/>
      <c r="X975" s="226" t="s">
        <v>60</v>
      </c>
      <c r="Y975" s="233">
        <v>1</v>
      </c>
      <c r="Z975" s="233">
        <v>15</v>
      </c>
      <c r="AA975" s="218">
        <f t="shared" si="49"/>
        <v>15</v>
      </c>
      <c r="AB975" s="226" t="s">
        <v>20</v>
      </c>
      <c r="AC975" s="215" t="s">
        <v>846</v>
      </c>
    </row>
    <row r="976" spans="1:29" ht="72" x14ac:dyDescent="0.25">
      <c r="A976" s="215">
        <v>973</v>
      </c>
      <c r="B976" s="226" t="s">
        <v>3375</v>
      </c>
      <c r="C976" s="216" t="s">
        <v>3376</v>
      </c>
      <c r="D976" s="215"/>
      <c r="E976" s="215"/>
      <c r="F976" s="215"/>
      <c r="G976" s="215"/>
      <c r="H976" s="215"/>
      <c r="I976" s="215"/>
      <c r="J976" s="215"/>
      <c r="K976" s="226"/>
      <c r="L976" s="226"/>
      <c r="M976" s="226"/>
      <c r="N976" s="226"/>
      <c r="O976" s="226"/>
      <c r="P976" s="226"/>
      <c r="Q976" s="226"/>
      <c r="R976" s="226"/>
      <c r="S976" s="226"/>
      <c r="T976" s="226"/>
      <c r="U976" s="226"/>
      <c r="V976" s="226"/>
      <c r="W976" s="226"/>
      <c r="X976" s="226" t="s">
        <v>60</v>
      </c>
      <c r="Y976" s="233">
        <v>1</v>
      </c>
      <c r="Z976" s="233">
        <v>15</v>
      </c>
      <c r="AA976" s="218">
        <f t="shared" si="49"/>
        <v>15</v>
      </c>
      <c r="AB976" s="226" t="s">
        <v>20</v>
      </c>
      <c r="AC976" s="215" t="s">
        <v>846</v>
      </c>
    </row>
    <row r="977" spans="1:29" ht="72" x14ac:dyDescent="0.25">
      <c r="A977" s="215">
        <v>974</v>
      </c>
      <c r="B977" s="226" t="s">
        <v>3377</v>
      </c>
      <c r="C977" s="216" t="s">
        <v>3378</v>
      </c>
      <c r="D977" s="215"/>
      <c r="E977" s="215"/>
      <c r="F977" s="215"/>
      <c r="G977" s="215"/>
      <c r="H977" s="215"/>
      <c r="I977" s="215"/>
      <c r="J977" s="215"/>
      <c r="K977" s="226"/>
      <c r="L977" s="226"/>
      <c r="M977" s="226"/>
      <c r="N977" s="226"/>
      <c r="O977" s="226"/>
      <c r="P977" s="226"/>
      <c r="Q977" s="226"/>
      <c r="R977" s="226"/>
      <c r="S977" s="226"/>
      <c r="T977" s="226"/>
      <c r="U977" s="226"/>
      <c r="V977" s="226"/>
      <c r="W977" s="226"/>
      <c r="X977" s="226" t="s">
        <v>60</v>
      </c>
      <c r="Y977" s="233">
        <v>1</v>
      </c>
      <c r="Z977" s="233">
        <v>15</v>
      </c>
      <c r="AA977" s="218">
        <f t="shared" si="49"/>
        <v>15</v>
      </c>
      <c r="AB977" s="226" t="s">
        <v>20</v>
      </c>
      <c r="AC977" s="215" t="s">
        <v>846</v>
      </c>
    </row>
    <row r="978" spans="1:29" ht="72" x14ac:dyDescent="0.25">
      <c r="A978" s="215">
        <v>975</v>
      </c>
      <c r="B978" s="226" t="s">
        <v>3379</v>
      </c>
      <c r="C978" s="216" t="s">
        <v>3380</v>
      </c>
      <c r="D978" s="215"/>
      <c r="E978" s="215"/>
      <c r="F978" s="215"/>
      <c r="G978" s="215"/>
      <c r="H978" s="215"/>
      <c r="I978" s="215"/>
      <c r="J978" s="215"/>
      <c r="K978" s="226"/>
      <c r="L978" s="226"/>
      <c r="M978" s="226"/>
      <c r="N978" s="226"/>
      <c r="O978" s="226"/>
      <c r="P978" s="226"/>
      <c r="Q978" s="226"/>
      <c r="R978" s="226"/>
      <c r="S978" s="226"/>
      <c r="T978" s="226"/>
      <c r="U978" s="226"/>
      <c r="V978" s="226"/>
      <c r="W978" s="226"/>
      <c r="X978" s="226" t="s">
        <v>60</v>
      </c>
      <c r="Y978" s="233">
        <v>1</v>
      </c>
      <c r="Z978" s="233">
        <v>15</v>
      </c>
      <c r="AA978" s="218">
        <f t="shared" si="49"/>
        <v>15</v>
      </c>
      <c r="AB978" s="226" t="s">
        <v>20</v>
      </c>
      <c r="AC978" s="215" t="s">
        <v>846</v>
      </c>
    </row>
    <row r="979" spans="1:29" ht="84" x14ac:dyDescent="0.25">
      <c r="A979" s="215">
        <v>976</v>
      </c>
      <c r="B979" s="226" t="s">
        <v>3381</v>
      </c>
      <c r="C979" s="216" t="s">
        <v>3382</v>
      </c>
      <c r="D979" s="215"/>
      <c r="E979" s="215"/>
      <c r="F979" s="215"/>
      <c r="G979" s="215"/>
      <c r="H979" s="215"/>
      <c r="I979" s="215"/>
      <c r="J979" s="215"/>
      <c r="K979" s="226"/>
      <c r="L979" s="226"/>
      <c r="M979" s="226"/>
      <c r="N979" s="226"/>
      <c r="O979" s="226"/>
      <c r="P979" s="226"/>
      <c r="Q979" s="226"/>
      <c r="R979" s="226"/>
      <c r="S979" s="226"/>
      <c r="T979" s="226"/>
      <c r="U979" s="226"/>
      <c r="V979" s="226"/>
      <c r="W979" s="226"/>
      <c r="X979" s="226" t="s">
        <v>60</v>
      </c>
      <c r="Y979" s="233">
        <v>1</v>
      </c>
      <c r="Z979" s="233">
        <v>15</v>
      </c>
      <c r="AA979" s="218">
        <f t="shared" si="49"/>
        <v>15</v>
      </c>
      <c r="AB979" s="226" t="s">
        <v>20</v>
      </c>
      <c r="AC979" s="215" t="s">
        <v>846</v>
      </c>
    </row>
    <row r="980" spans="1:29" ht="72" x14ac:dyDescent="0.25">
      <c r="A980" s="215">
        <v>977</v>
      </c>
      <c r="B980" s="226" t="s">
        <v>3383</v>
      </c>
      <c r="C980" s="216" t="s">
        <v>3384</v>
      </c>
      <c r="D980" s="215"/>
      <c r="E980" s="215"/>
      <c r="F980" s="215"/>
      <c r="G980" s="215"/>
      <c r="H980" s="215"/>
      <c r="I980" s="215"/>
      <c r="J980" s="215"/>
      <c r="K980" s="226"/>
      <c r="L980" s="226"/>
      <c r="M980" s="226"/>
      <c r="N980" s="226"/>
      <c r="O980" s="226"/>
      <c r="P980" s="226"/>
      <c r="Q980" s="226"/>
      <c r="R980" s="226"/>
      <c r="S980" s="226"/>
      <c r="T980" s="226"/>
      <c r="U980" s="226"/>
      <c r="V980" s="226"/>
      <c r="W980" s="226"/>
      <c r="X980" s="226" t="s">
        <v>60</v>
      </c>
      <c r="Y980" s="233">
        <v>1</v>
      </c>
      <c r="Z980" s="233">
        <v>15</v>
      </c>
      <c r="AA980" s="218">
        <f t="shared" si="49"/>
        <v>15</v>
      </c>
      <c r="AB980" s="226" t="s">
        <v>20</v>
      </c>
      <c r="AC980" s="215" t="s">
        <v>846</v>
      </c>
    </row>
    <row r="981" spans="1:29" ht="60" x14ac:dyDescent="0.25">
      <c r="A981" s="215">
        <v>978</v>
      </c>
      <c r="B981" s="226" t="s">
        <v>3385</v>
      </c>
      <c r="C981" s="216" t="s">
        <v>3386</v>
      </c>
      <c r="D981" s="215"/>
      <c r="E981" s="215"/>
      <c r="F981" s="215"/>
      <c r="G981" s="215"/>
      <c r="H981" s="215"/>
      <c r="I981" s="215"/>
      <c r="J981" s="215"/>
      <c r="K981" s="226"/>
      <c r="L981" s="226"/>
      <c r="M981" s="226"/>
      <c r="N981" s="226"/>
      <c r="O981" s="226"/>
      <c r="P981" s="226"/>
      <c r="Q981" s="226"/>
      <c r="R981" s="226"/>
      <c r="S981" s="226"/>
      <c r="T981" s="226"/>
      <c r="U981" s="226"/>
      <c r="V981" s="226"/>
      <c r="W981" s="226"/>
      <c r="X981" s="226" t="s">
        <v>60</v>
      </c>
      <c r="Y981" s="233">
        <v>1</v>
      </c>
      <c r="Z981" s="233">
        <v>15</v>
      </c>
      <c r="AA981" s="218">
        <f t="shared" si="49"/>
        <v>15</v>
      </c>
      <c r="AB981" s="226" t="s">
        <v>20</v>
      </c>
      <c r="AC981" s="215" t="s">
        <v>846</v>
      </c>
    </row>
    <row r="982" spans="1:29" ht="72" x14ac:dyDescent="0.25">
      <c r="A982" s="215">
        <v>979</v>
      </c>
      <c r="B982" s="226" t="s">
        <v>3387</v>
      </c>
      <c r="C982" s="216" t="s">
        <v>3388</v>
      </c>
      <c r="D982" s="215"/>
      <c r="E982" s="215"/>
      <c r="F982" s="215"/>
      <c r="G982" s="215"/>
      <c r="H982" s="215"/>
      <c r="I982" s="215"/>
      <c r="J982" s="215"/>
      <c r="K982" s="226"/>
      <c r="L982" s="226"/>
      <c r="M982" s="226"/>
      <c r="N982" s="226"/>
      <c r="O982" s="226"/>
      <c r="P982" s="226"/>
      <c r="Q982" s="226"/>
      <c r="R982" s="226"/>
      <c r="S982" s="226"/>
      <c r="T982" s="226"/>
      <c r="U982" s="226"/>
      <c r="V982" s="226"/>
      <c r="W982" s="226"/>
      <c r="X982" s="226" t="s">
        <v>60</v>
      </c>
      <c r="Y982" s="233">
        <v>1</v>
      </c>
      <c r="Z982" s="233">
        <v>25</v>
      </c>
      <c r="AA982" s="218">
        <f t="shared" si="49"/>
        <v>25</v>
      </c>
      <c r="AB982" s="226" t="s">
        <v>20</v>
      </c>
      <c r="AC982" s="215" t="s">
        <v>846</v>
      </c>
    </row>
    <row r="983" spans="1:29" ht="72" x14ac:dyDescent="0.25">
      <c r="A983" s="215">
        <v>980</v>
      </c>
      <c r="B983" s="226" t="s">
        <v>3389</v>
      </c>
      <c r="C983" s="216" t="s">
        <v>3390</v>
      </c>
      <c r="D983" s="215"/>
      <c r="E983" s="215"/>
      <c r="F983" s="215"/>
      <c r="G983" s="215"/>
      <c r="H983" s="215"/>
      <c r="I983" s="215"/>
      <c r="J983" s="215"/>
      <c r="K983" s="226"/>
      <c r="L983" s="226"/>
      <c r="M983" s="226"/>
      <c r="N983" s="226"/>
      <c r="O983" s="226"/>
      <c r="P983" s="226"/>
      <c r="Q983" s="226"/>
      <c r="R983" s="226"/>
      <c r="S983" s="226"/>
      <c r="T983" s="226"/>
      <c r="U983" s="226"/>
      <c r="V983" s="226"/>
      <c r="W983" s="226"/>
      <c r="X983" s="226" t="s">
        <v>60</v>
      </c>
      <c r="Y983" s="233">
        <v>1</v>
      </c>
      <c r="Z983" s="233">
        <v>25</v>
      </c>
      <c r="AA983" s="218">
        <f t="shared" si="49"/>
        <v>25</v>
      </c>
      <c r="AB983" s="226" t="s">
        <v>20</v>
      </c>
      <c r="AC983" s="215" t="s">
        <v>846</v>
      </c>
    </row>
    <row r="984" spans="1:29" ht="48" x14ac:dyDescent="0.25">
      <c r="A984" s="215">
        <v>981</v>
      </c>
      <c r="B984" s="226" t="s">
        <v>3391</v>
      </c>
      <c r="C984" s="216" t="s">
        <v>3392</v>
      </c>
      <c r="D984" s="215"/>
      <c r="E984" s="215"/>
      <c r="F984" s="215"/>
      <c r="G984" s="215"/>
      <c r="H984" s="215"/>
      <c r="I984" s="215"/>
      <c r="J984" s="215"/>
      <c r="K984" s="226"/>
      <c r="L984" s="226"/>
      <c r="M984" s="226"/>
      <c r="N984" s="226"/>
      <c r="O984" s="226"/>
      <c r="P984" s="226"/>
      <c r="Q984" s="226"/>
      <c r="R984" s="226"/>
      <c r="S984" s="226"/>
      <c r="T984" s="226"/>
      <c r="U984" s="226"/>
      <c r="V984" s="226"/>
      <c r="W984" s="226"/>
      <c r="X984" s="226" t="s">
        <v>60</v>
      </c>
      <c r="Y984" s="233">
        <v>1</v>
      </c>
      <c r="Z984" s="233">
        <v>20</v>
      </c>
      <c r="AA984" s="218">
        <f t="shared" si="49"/>
        <v>20</v>
      </c>
      <c r="AB984" s="226" t="s">
        <v>20</v>
      </c>
      <c r="AC984" s="215" t="s">
        <v>846</v>
      </c>
    </row>
    <row r="985" spans="1:29" ht="36" x14ac:dyDescent="0.25">
      <c r="A985" s="215">
        <v>982</v>
      </c>
      <c r="B985" s="226" t="s">
        <v>3393</v>
      </c>
      <c r="C985" s="216" t="s">
        <v>3394</v>
      </c>
      <c r="D985" s="215"/>
      <c r="E985" s="215"/>
      <c r="F985" s="215"/>
      <c r="G985" s="215"/>
      <c r="H985" s="215"/>
      <c r="I985" s="215"/>
      <c r="J985" s="215"/>
      <c r="K985" s="226"/>
      <c r="L985" s="226"/>
      <c r="M985" s="226"/>
      <c r="N985" s="226"/>
      <c r="O985" s="226"/>
      <c r="P985" s="226"/>
      <c r="Q985" s="226"/>
      <c r="R985" s="226"/>
      <c r="S985" s="226"/>
      <c r="T985" s="226"/>
      <c r="U985" s="226"/>
      <c r="V985" s="226"/>
      <c r="W985" s="226"/>
      <c r="X985" s="226" t="s">
        <v>60</v>
      </c>
      <c r="Y985" s="233">
        <v>1</v>
      </c>
      <c r="Z985" s="233">
        <v>15</v>
      </c>
      <c r="AA985" s="218">
        <f t="shared" si="49"/>
        <v>15</v>
      </c>
      <c r="AB985" s="226" t="s">
        <v>20</v>
      </c>
      <c r="AC985" s="215" t="s">
        <v>846</v>
      </c>
    </row>
    <row r="986" spans="1:29" ht="48" x14ac:dyDescent="0.25">
      <c r="A986" s="215">
        <v>983</v>
      </c>
      <c r="B986" s="226" t="s">
        <v>3395</v>
      </c>
      <c r="C986" s="216" t="s">
        <v>3396</v>
      </c>
      <c r="D986" s="215"/>
      <c r="E986" s="215"/>
      <c r="F986" s="215"/>
      <c r="G986" s="215"/>
      <c r="H986" s="215"/>
      <c r="I986" s="215"/>
      <c r="J986" s="215"/>
      <c r="K986" s="226"/>
      <c r="L986" s="226"/>
      <c r="M986" s="226"/>
      <c r="N986" s="226"/>
      <c r="O986" s="226"/>
      <c r="P986" s="226"/>
      <c r="Q986" s="226"/>
      <c r="R986" s="226"/>
      <c r="S986" s="226"/>
      <c r="T986" s="226"/>
      <c r="U986" s="226"/>
      <c r="V986" s="226"/>
      <c r="W986" s="226"/>
      <c r="X986" s="226" t="s">
        <v>60</v>
      </c>
      <c r="Y986" s="233">
        <v>1</v>
      </c>
      <c r="Z986" s="233">
        <v>15</v>
      </c>
      <c r="AA986" s="218">
        <f t="shared" si="49"/>
        <v>15</v>
      </c>
      <c r="AB986" s="226" t="s">
        <v>20</v>
      </c>
      <c r="AC986" s="215" t="s">
        <v>846</v>
      </c>
    </row>
    <row r="987" spans="1:29" ht="24" x14ac:dyDescent="0.25">
      <c r="A987" s="215">
        <v>984</v>
      </c>
      <c r="B987" s="226" t="s">
        <v>3397</v>
      </c>
      <c r="C987" s="216" t="s">
        <v>3398</v>
      </c>
      <c r="D987" s="215"/>
      <c r="E987" s="215"/>
      <c r="F987" s="215"/>
      <c r="G987" s="215"/>
      <c r="H987" s="215"/>
      <c r="I987" s="215"/>
      <c r="J987" s="215"/>
      <c r="K987" s="226"/>
      <c r="L987" s="226"/>
      <c r="M987" s="226"/>
      <c r="N987" s="226"/>
      <c r="O987" s="226"/>
      <c r="P987" s="226"/>
      <c r="Q987" s="226"/>
      <c r="R987" s="226"/>
      <c r="S987" s="226"/>
      <c r="T987" s="226"/>
      <c r="U987" s="226"/>
      <c r="V987" s="226"/>
      <c r="W987" s="226"/>
      <c r="X987" s="226" t="s">
        <v>60</v>
      </c>
      <c r="Y987" s="233">
        <v>1</v>
      </c>
      <c r="Z987" s="233">
        <v>15</v>
      </c>
      <c r="AA987" s="218">
        <f t="shared" si="49"/>
        <v>15</v>
      </c>
      <c r="AB987" s="226" t="s">
        <v>20</v>
      </c>
      <c r="AC987" s="215" t="s">
        <v>846</v>
      </c>
    </row>
    <row r="988" spans="1:29" ht="84" x14ac:dyDescent="0.25">
      <c r="A988" s="215">
        <v>985</v>
      </c>
      <c r="B988" s="226" t="s">
        <v>3399</v>
      </c>
      <c r="C988" s="216" t="s">
        <v>3400</v>
      </c>
      <c r="D988" s="215"/>
      <c r="E988" s="215"/>
      <c r="F988" s="215"/>
      <c r="G988" s="215"/>
      <c r="H988" s="215"/>
      <c r="I988" s="215"/>
      <c r="J988" s="215"/>
      <c r="K988" s="226"/>
      <c r="L988" s="226"/>
      <c r="M988" s="226"/>
      <c r="N988" s="226"/>
      <c r="O988" s="226"/>
      <c r="P988" s="226"/>
      <c r="Q988" s="226"/>
      <c r="R988" s="226"/>
      <c r="S988" s="226"/>
      <c r="T988" s="226"/>
      <c r="U988" s="226"/>
      <c r="V988" s="226"/>
      <c r="W988" s="226"/>
      <c r="X988" s="226" t="s">
        <v>60</v>
      </c>
      <c r="Y988" s="233">
        <v>1</v>
      </c>
      <c r="Z988" s="233">
        <v>25</v>
      </c>
      <c r="AA988" s="218">
        <f t="shared" si="49"/>
        <v>25</v>
      </c>
      <c r="AB988" s="226" t="s">
        <v>20</v>
      </c>
      <c r="AC988" s="215" t="s">
        <v>846</v>
      </c>
    </row>
    <row r="989" spans="1:29" ht="48" x14ac:dyDescent="0.25">
      <c r="A989" s="215">
        <v>986</v>
      </c>
      <c r="B989" s="226" t="s">
        <v>3401</v>
      </c>
      <c r="C989" s="216" t="s">
        <v>3402</v>
      </c>
      <c r="D989" s="215"/>
      <c r="E989" s="215"/>
      <c r="F989" s="215"/>
      <c r="G989" s="215"/>
      <c r="H989" s="215"/>
      <c r="I989" s="215"/>
      <c r="J989" s="215"/>
      <c r="K989" s="226"/>
      <c r="L989" s="226"/>
      <c r="M989" s="226"/>
      <c r="N989" s="226"/>
      <c r="O989" s="226"/>
      <c r="P989" s="226"/>
      <c r="Q989" s="226"/>
      <c r="R989" s="226"/>
      <c r="S989" s="226"/>
      <c r="T989" s="226"/>
      <c r="U989" s="226"/>
      <c r="V989" s="226"/>
      <c r="W989" s="226"/>
      <c r="X989" s="226" t="s">
        <v>60</v>
      </c>
      <c r="Y989" s="233">
        <v>1</v>
      </c>
      <c r="Z989" s="233">
        <v>20</v>
      </c>
      <c r="AA989" s="218">
        <f t="shared" si="49"/>
        <v>20</v>
      </c>
      <c r="AB989" s="226" t="s">
        <v>20</v>
      </c>
      <c r="AC989" s="215" t="s">
        <v>846</v>
      </c>
    </row>
    <row r="990" spans="1:29" ht="36" x14ac:dyDescent="0.25">
      <c r="A990" s="215">
        <v>987</v>
      </c>
      <c r="B990" s="226" t="s">
        <v>3403</v>
      </c>
      <c r="C990" s="216" t="s">
        <v>3404</v>
      </c>
      <c r="D990" s="215"/>
      <c r="E990" s="215"/>
      <c r="F990" s="215"/>
      <c r="G990" s="215"/>
      <c r="H990" s="215"/>
      <c r="I990" s="215"/>
      <c r="J990" s="215"/>
      <c r="K990" s="226"/>
      <c r="L990" s="226"/>
      <c r="M990" s="226"/>
      <c r="N990" s="226"/>
      <c r="O990" s="226"/>
      <c r="P990" s="226"/>
      <c r="Q990" s="226"/>
      <c r="R990" s="226"/>
      <c r="S990" s="226"/>
      <c r="T990" s="226"/>
      <c r="U990" s="226"/>
      <c r="V990" s="226"/>
      <c r="W990" s="226"/>
      <c r="X990" s="226" t="s">
        <v>60</v>
      </c>
      <c r="Y990" s="233">
        <v>1</v>
      </c>
      <c r="Z990" s="233">
        <v>25</v>
      </c>
      <c r="AA990" s="218">
        <f t="shared" si="49"/>
        <v>25</v>
      </c>
      <c r="AB990" s="226" t="s">
        <v>20</v>
      </c>
      <c r="AC990" s="215" t="s">
        <v>846</v>
      </c>
    </row>
    <row r="991" spans="1:29" ht="36" x14ac:dyDescent="0.25">
      <c r="A991" s="215">
        <v>988</v>
      </c>
      <c r="B991" s="226" t="s">
        <v>3405</v>
      </c>
      <c r="C991" s="216" t="s">
        <v>3406</v>
      </c>
      <c r="D991" s="215"/>
      <c r="E991" s="215"/>
      <c r="F991" s="215"/>
      <c r="G991" s="215"/>
      <c r="H991" s="215"/>
      <c r="I991" s="215"/>
      <c r="J991" s="215"/>
      <c r="K991" s="226"/>
      <c r="L991" s="226"/>
      <c r="M991" s="226"/>
      <c r="N991" s="226"/>
      <c r="O991" s="226"/>
      <c r="P991" s="226"/>
      <c r="Q991" s="226"/>
      <c r="R991" s="226"/>
      <c r="S991" s="226"/>
      <c r="T991" s="226"/>
      <c r="U991" s="226"/>
      <c r="V991" s="226"/>
      <c r="W991" s="226"/>
      <c r="X991" s="226" t="s">
        <v>60</v>
      </c>
      <c r="Y991" s="233">
        <v>1</v>
      </c>
      <c r="Z991" s="233">
        <v>20</v>
      </c>
      <c r="AA991" s="218">
        <f t="shared" si="49"/>
        <v>20</v>
      </c>
      <c r="AB991" s="226" t="s">
        <v>20</v>
      </c>
      <c r="AC991" s="215" t="s">
        <v>846</v>
      </c>
    </row>
    <row r="992" spans="1:29" ht="72" x14ac:dyDescent="0.25">
      <c r="A992" s="215">
        <v>989</v>
      </c>
      <c r="B992" s="226" t="s">
        <v>3407</v>
      </c>
      <c r="C992" s="216" t="s">
        <v>3408</v>
      </c>
      <c r="D992" s="215"/>
      <c r="E992" s="215"/>
      <c r="F992" s="215"/>
      <c r="G992" s="215"/>
      <c r="H992" s="215"/>
      <c r="I992" s="215"/>
      <c r="J992" s="215"/>
      <c r="K992" s="226"/>
      <c r="L992" s="226"/>
      <c r="M992" s="226"/>
      <c r="N992" s="226"/>
      <c r="O992" s="226"/>
      <c r="P992" s="226"/>
      <c r="Q992" s="226"/>
      <c r="R992" s="226"/>
      <c r="S992" s="226"/>
      <c r="T992" s="226"/>
      <c r="U992" s="226"/>
      <c r="V992" s="226"/>
      <c r="W992" s="226"/>
      <c r="X992" s="226" t="s">
        <v>60</v>
      </c>
      <c r="Y992" s="233">
        <v>1</v>
      </c>
      <c r="Z992" s="233">
        <v>20</v>
      </c>
      <c r="AA992" s="218">
        <f t="shared" si="49"/>
        <v>20</v>
      </c>
      <c r="AB992" s="226" t="s">
        <v>20</v>
      </c>
      <c r="AC992" s="215" t="s">
        <v>846</v>
      </c>
    </row>
    <row r="993" spans="1:29" ht="48" x14ac:dyDescent="0.25">
      <c r="A993" s="215">
        <v>990</v>
      </c>
      <c r="B993" s="226" t="s">
        <v>3409</v>
      </c>
      <c r="C993" s="216" t="s">
        <v>3410</v>
      </c>
      <c r="D993" s="215"/>
      <c r="E993" s="215"/>
      <c r="F993" s="215"/>
      <c r="G993" s="215"/>
      <c r="H993" s="215"/>
      <c r="I993" s="215"/>
      <c r="J993" s="215"/>
      <c r="K993" s="226"/>
      <c r="L993" s="226"/>
      <c r="M993" s="226"/>
      <c r="N993" s="226"/>
      <c r="O993" s="226"/>
      <c r="P993" s="226"/>
      <c r="Q993" s="226"/>
      <c r="R993" s="226"/>
      <c r="S993" s="226"/>
      <c r="T993" s="226"/>
      <c r="U993" s="226"/>
      <c r="V993" s="226"/>
      <c r="W993" s="226"/>
      <c r="X993" s="226" t="s">
        <v>60</v>
      </c>
      <c r="Y993" s="233">
        <v>1</v>
      </c>
      <c r="Z993" s="233">
        <v>20</v>
      </c>
      <c r="AA993" s="218">
        <f t="shared" si="49"/>
        <v>20</v>
      </c>
      <c r="AB993" s="226" t="s">
        <v>20</v>
      </c>
      <c r="AC993" s="215" t="s">
        <v>846</v>
      </c>
    </row>
    <row r="994" spans="1:29" ht="24" x14ac:dyDescent="0.25">
      <c r="A994" s="215">
        <v>991</v>
      </c>
      <c r="B994" s="226" t="s">
        <v>3411</v>
      </c>
      <c r="C994" s="216" t="s">
        <v>3412</v>
      </c>
      <c r="D994" s="215"/>
      <c r="E994" s="215"/>
      <c r="F994" s="215"/>
      <c r="G994" s="215"/>
      <c r="H994" s="215"/>
      <c r="I994" s="215"/>
      <c r="J994" s="215"/>
      <c r="K994" s="226"/>
      <c r="L994" s="226"/>
      <c r="M994" s="226"/>
      <c r="N994" s="226"/>
      <c r="O994" s="226"/>
      <c r="P994" s="226"/>
      <c r="Q994" s="226"/>
      <c r="R994" s="226"/>
      <c r="S994" s="226"/>
      <c r="T994" s="226"/>
      <c r="U994" s="226"/>
      <c r="V994" s="226"/>
      <c r="W994" s="226"/>
      <c r="X994" s="226" t="s">
        <v>60</v>
      </c>
      <c r="Y994" s="233">
        <v>1</v>
      </c>
      <c r="Z994" s="233">
        <v>10</v>
      </c>
      <c r="AA994" s="218">
        <f t="shared" si="49"/>
        <v>10</v>
      </c>
      <c r="AB994" s="226" t="s">
        <v>20</v>
      </c>
      <c r="AC994" s="215" t="s">
        <v>846</v>
      </c>
    </row>
    <row r="995" spans="1:29" ht="24" x14ac:dyDescent="0.25">
      <c r="A995" s="215">
        <v>992</v>
      </c>
      <c r="B995" s="226" t="s">
        <v>3413</v>
      </c>
      <c r="C995" s="216" t="s">
        <v>3414</v>
      </c>
      <c r="D995" s="215"/>
      <c r="E995" s="215"/>
      <c r="F995" s="215"/>
      <c r="G995" s="215"/>
      <c r="H995" s="215"/>
      <c r="I995" s="215"/>
      <c r="J995" s="215"/>
      <c r="K995" s="226"/>
      <c r="L995" s="226"/>
      <c r="M995" s="226"/>
      <c r="N995" s="226"/>
      <c r="O995" s="226"/>
      <c r="P995" s="226"/>
      <c r="Q995" s="226"/>
      <c r="R995" s="226"/>
      <c r="S995" s="226"/>
      <c r="T995" s="226"/>
      <c r="U995" s="226"/>
      <c r="V995" s="226"/>
      <c r="W995" s="226"/>
      <c r="X995" s="226" t="s">
        <v>60</v>
      </c>
      <c r="Y995" s="233">
        <v>1</v>
      </c>
      <c r="Z995" s="233">
        <v>15</v>
      </c>
      <c r="AA995" s="218">
        <f t="shared" si="49"/>
        <v>15</v>
      </c>
      <c r="AB995" s="226" t="s">
        <v>20</v>
      </c>
      <c r="AC995" s="215" t="s">
        <v>846</v>
      </c>
    </row>
    <row r="996" spans="1:29" ht="24" x14ac:dyDescent="0.25">
      <c r="A996" s="215">
        <v>993</v>
      </c>
      <c r="B996" s="226" t="s">
        <v>3415</v>
      </c>
      <c r="C996" s="216" t="s">
        <v>3416</v>
      </c>
      <c r="D996" s="215"/>
      <c r="E996" s="215"/>
      <c r="F996" s="215"/>
      <c r="G996" s="215"/>
      <c r="H996" s="215"/>
      <c r="I996" s="215"/>
      <c r="J996" s="215"/>
      <c r="K996" s="226"/>
      <c r="L996" s="226"/>
      <c r="M996" s="226"/>
      <c r="N996" s="226"/>
      <c r="O996" s="226"/>
      <c r="P996" s="226"/>
      <c r="Q996" s="226"/>
      <c r="R996" s="226"/>
      <c r="S996" s="226"/>
      <c r="T996" s="226"/>
      <c r="U996" s="226"/>
      <c r="V996" s="226"/>
      <c r="W996" s="226"/>
      <c r="X996" s="226" t="s">
        <v>60</v>
      </c>
      <c r="Y996" s="233">
        <v>1</v>
      </c>
      <c r="Z996" s="233">
        <v>15</v>
      </c>
      <c r="AA996" s="218">
        <f t="shared" si="49"/>
        <v>15</v>
      </c>
      <c r="AB996" s="226" t="s">
        <v>20</v>
      </c>
      <c r="AC996" s="215" t="s">
        <v>846</v>
      </c>
    </row>
    <row r="997" spans="1:29" ht="36" x14ac:dyDescent="0.25">
      <c r="A997" s="215">
        <v>994</v>
      </c>
      <c r="B997" s="226" t="s">
        <v>3417</v>
      </c>
      <c r="C997" s="216" t="s">
        <v>3418</v>
      </c>
      <c r="D997" s="215"/>
      <c r="E997" s="215"/>
      <c r="F997" s="215"/>
      <c r="G997" s="215"/>
      <c r="H997" s="215"/>
      <c r="I997" s="215"/>
      <c r="J997" s="215"/>
      <c r="K997" s="226"/>
      <c r="L997" s="226"/>
      <c r="M997" s="226"/>
      <c r="N997" s="226"/>
      <c r="O997" s="226"/>
      <c r="P997" s="226"/>
      <c r="Q997" s="226"/>
      <c r="R997" s="226"/>
      <c r="S997" s="226"/>
      <c r="T997" s="226"/>
      <c r="U997" s="226"/>
      <c r="V997" s="226"/>
      <c r="W997" s="226"/>
      <c r="X997" s="226" t="s">
        <v>60</v>
      </c>
      <c r="Y997" s="233">
        <v>1</v>
      </c>
      <c r="Z997" s="233">
        <v>10</v>
      </c>
      <c r="AA997" s="218">
        <f t="shared" si="49"/>
        <v>10</v>
      </c>
      <c r="AB997" s="226" t="s">
        <v>20</v>
      </c>
      <c r="AC997" s="215" t="s">
        <v>846</v>
      </c>
    </row>
    <row r="998" spans="1:29" ht="36" x14ac:dyDescent="0.25">
      <c r="A998" s="215">
        <v>995</v>
      </c>
      <c r="B998" s="226" t="s">
        <v>3419</v>
      </c>
      <c r="C998" s="216" t="s">
        <v>3420</v>
      </c>
      <c r="D998" s="215"/>
      <c r="E998" s="215"/>
      <c r="F998" s="215"/>
      <c r="G998" s="215"/>
      <c r="H998" s="215"/>
      <c r="I998" s="215"/>
      <c r="J998" s="215"/>
      <c r="K998" s="226"/>
      <c r="L998" s="226"/>
      <c r="M998" s="226"/>
      <c r="N998" s="226"/>
      <c r="O998" s="226"/>
      <c r="P998" s="226"/>
      <c r="Q998" s="226"/>
      <c r="R998" s="226"/>
      <c r="S998" s="226"/>
      <c r="T998" s="226"/>
      <c r="U998" s="226"/>
      <c r="V998" s="226"/>
      <c r="W998" s="226"/>
      <c r="X998" s="226" t="s">
        <v>60</v>
      </c>
      <c r="Y998" s="233">
        <v>1</v>
      </c>
      <c r="Z998" s="233">
        <v>15</v>
      </c>
      <c r="AA998" s="218">
        <f t="shared" si="49"/>
        <v>15</v>
      </c>
      <c r="AB998" s="226" t="s">
        <v>20</v>
      </c>
      <c r="AC998" s="215" t="s">
        <v>846</v>
      </c>
    </row>
    <row r="999" spans="1:29" ht="48" x14ac:dyDescent="0.25">
      <c r="A999" s="215">
        <v>996</v>
      </c>
      <c r="B999" s="226" t="s">
        <v>3421</v>
      </c>
      <c r="C999" s="216" t="s">
        <v>3422</v>
      </c>
      <c r="D999" s="215"/>
      <c r="E999" s="215"/>
      <c r="F999" s="215"/>
      <c r="G999" s="215"/>
      <c r="H999" s="215"/>
      <c r="I999" s="215"/>
      <c r="J999" s="215"/>
      <c r="K999" s="226"/>
      <c r="L999" s="226"/>
      <c r="M999" s="226"/>
      <c r="N999" s="226"/>
      <c r="O999" s="226"/>
      <c r="P999" s="226"/>
      <c r="Q999" s="226"/>
      <c r="R999" s="226"/>
      <c r="S999" s="226"/>
      <c r="T999" s="226"/>
      <c r="U999" s="226"/>
      <c r="V999" s="226"/>
      <c r="W999" s="226"/>
      <c r="X999" s="226" t="s">
        <v>60</v>
      </c>
      <c r="Y999" s="233">
        <v>1</v>
      </c>
      <c r="Z999" s="233">
        <v>25</v>
      </c>
      <c r="AA999" s="218">
        <f t="shared" si="49"/>
        <v>25</v>
      </c>
      <c r="AB999" s="226" t="s">
        <v>20</v>
      </c>
      <c r="AC999" s="215" t="s">
        <v>846</v>
      </c>
    </row>
    <row r="1000" spans="1:29" ht="72" x14ac:dyDescent="0.25">
      <c r="A1000" s="215">
        <v>997</v>
      </c>
      <c r="B1000" s="226" t="s">
        <v>3423</v>
      </c>
      <c r="C1000" s="216" t="s">
        <v>3424</v>
      </c>
      <c r="D1000" s="215"/>
      <c r="E1000" s="215"/>
      <c r="F1000" s="215"/>
      <c r="G1000" s="215"/>
      <c r="H1000" s="215"/>
      <c r="I1000" s="215"/>
      <c r="J1000" s="215"/>
      <c r="K1000" s="226"/>
      <c r="L1000" s="226"/>
      <c r="M1000" s="226"/>
      <c r="N1000" s="226"/>
      <c r="O1000" s="226"/>
      <c r="P1000" s="226"/>
      <c r="Q1000" s="226"/>
      <c r="R1000" s="226"/>
      <c r="S1000" s="226"/>
      <c r="T1000" s="226"/>
      <c r="U1000" s="226"/>
      <c r="V1000" s="226"/>
      <c r="W1000" s="226"/>
      <c r="X1000" s="226" t="s">
        <v>60</v>
      </c>
      <c r="Y1000" s="233">
        <v>1</v>
      </c>
      <c r="Z1000" s="233">
        <v>20</v>
      </c>
      <c r="AA1000" s="218">
        <f t="shared" si="49"/>
        <v>20</v>
      </c>
      <c r="AB1000" s="226" t="s">
        <v>20</v>
      </c>
      <c r="AC1000" s="215" t="s">
        <v>846</v>
      </c>
    </row>
    <row r="1001" spans="1:29" ht="60" x14ac:dyDescent="0.25">
      <c r="A1001" s="215">
        <v>998</v>
      </c>
      <c r="B1001" s="226" t="s">
        <v>3425</v>
      </c>
      <c r="C1001" s="216" t="s">
        <v>3426</v>
      </c>
      <c r="D1001" s="215"/>
      <c r="E1001" s="215"/>
      <c r="F1001" s="215"/>
      <c r="G1001" s="215"/>
      <c r="H1001" s="215"/>
      <c r="I1001" s="215"/>
      <c r="J1001" s="215"/>
      <c r="K1001" s="226"/>
      <c r="L1001" s="226"/>
      <c r="M1001" s="226"/>
      <c r="N1001" s="226"/>
      <c r="O1001" s="226"/>
      <c r="P1001" s="226"/>
      <c r="Q1001" s="226"/>
      <c r="R1001" s="226"/>
      <c r="S1001" s="226"/>
      <c r="T1001" s="226"/>
      <c r="U1001" s="226"/>
      <c r="V1001" s="226"/>
      <c r="W1001" s="226"/>
      <c r="X1001" s="226" t="s">
        <v>60</v>
      </c>
      <c r="Y1001" s="233">
        <v>1</v>
      </c>
      <c r="Z1001" s="233">
        <v>20</v>
      </c>
      <c r="AA1001" s="218">
        <f t="shared" si="49"/>
        <v>20</v>
      </c>
      <c r="AB1001" s="226" t="s">
        <v>20</v>
      </c>
      <c r="AC1001" s="215" t="s">
        <v>846</v>
      </c>
    </row>
    <row r="1002" spans="1:29" ht="48" x14ac:dyDescent="0.25">
      <c r="A1002" s="215">
        <v>999</v>
      </c>
      <c r="B1002" s="226" t="s">
        <v>3427</v>
      </c>
      <c r="C1002" s="216" t="s">
        <v>3428</v>
      </c>
      <c r="D1002" s="215"/>
      <c r="E1002" s="215"/>
      <c r="F1002" s="215"/>
      <c r="G1002" s="215"/>
      <c r="H1002" s="215"/>
      <c r="I1002" s="215"/>
      <c r="J1002" s="215"/>
      <c r="K1002" s="226"/>
      <c r="L1002" s="226"/>
      <c r="M1002" s="226"/>
      <c r="N1002" s="226"/>
      <c r="O1002" s="226"/>
      <c r="P1002" s="226"/>
      <c r="Q1002" s="226"/>
      <c r="R1002" s="226"/>
      <c r="S1002" s="226"/>
      <c r="T1002" s="226"/>
      <c r="U1002" s="226"/>
      <c r="V1002" s="226"/>
      <c r="W1002" s="226"/>
      <c r="X1002" s="226" t="s">
        <v>60</v>
      </c>
      <c r="Y1002" s="233">
        <v>1</v>
      </c>
      <c r="Z1002" s="233">
        <v>15</v>
      </c>
      <c r="AA1002" s="218">
        <f t="shared" si="49"/>
        <v>15</v>
      </c>
      <c r="AB1002" s="226" t="s">
        <v>20</v>
      </c>
      <c r="AC1002" s="215" t="s">
        <v>846</v>
      </c>
    </row>
    <row r="1003" spans="1:29" ht="48" x14ac:dyDescent="0.25">
      <c r="A1003" s="215">
        <v>1000</v>
      </c>
      <c r="B1003" s="226" t="s">
        <v>3429</v>
      </c>
      <c r="C1003" s="216" t="s">
        <v>3430</v>
      </c>
      <c r="D1003" s="215"/>
      <c r="E1003" s="215"/>
      <c r="F1003" s="215"/>
      <c r="G1003" s="215"/>
      <c r="H1003" s="215"/>
      <c r="I1003" s="215"/>
      <c r="J1003" s="215"/>
      <c r="K1003" s="226"/>
      <c r="L1003" s="226"/>
      <c r="M1003" s="226"/>
      <c r="N1003" s="226"/>
      <c r="O1003" s="226"/>
      <c r="P1003" s="226"/>
      <c r="Q1003" s="226"/>
      <c r="R1003" s="226"/>
      <c r="S1003" s="226"/>
      <c r="T1003" s="226"/>
      <c r="U1003" s="226"/>
      <c r="V1003" s="226"/>
      <c r="W1003" s="226"/>
      <c r="X1003" s="226" t="s">
        <v>60</v>
      </c>
      <c r="Y1003" s="233">
        <v>1</v>
      </c>
      <c r="Z1003" s="233">
        <v>10</v>
      </c>
      <c r="AA1003" s="218">
        <f t="shared" si="49"/>
        <v>10</v>
      </c>
      <c r="AB1003" s="226" t="s">
        <v>20</v>
      </c>
      <c r="AC1003" s="215" t="s">
        <v>846</v>
      </c>
    </row>
    <row r="1004" spans="1:29" ht="60" x14ac:dyDescent="0.25">
      <c r="A1004" s="215">
        <v>1001</v>
      </c>
      <c r="B1004" s="226" t="s">
        <v>3431</v>
      </c>
      <c r="C1004" s="216" t="s">
        <v>3432</v>
      </c>
      <c r="D1004" s="215"/>
      <c r="E1004" s="215"/>
      <c r="F1004" s="215"/>
      <c r="G1004" s="215"/>
      <c r="H1004" s="215"/>
      <c r="I1004" s="215"/>
      <c r="J1004" s="215"/>
      <c r="K1004" s="226"/>
      <c r="L1004" s="226"/>
      <c r="M1004" s="226"/>
      <c r="N1004" s="226"/>
      <c r="O1004" s="226"/>
      <c r="P1004" s="226"/>
      <c r="Q1004" s="226"/>
      <c r="R1004" s="226"/>
      <c r="S1004" s="226"/>
      <c r="T1004" s="226"/>
      <c r="U1004" s="226"/>
      <c r="V1004" s="226"/>
      <c r="W1004" s="226"/>
      <c r="X1004" s="226" t="s">
        <v>60</v>
      </c>
      <c r="Y1004" s="233">
        <v>1</v>
      </c>
      <c r="Z1004" s="233">
        <v>15</v>
      </c>
      <c r="AA1004" s="218">
        <f t="shared" si="49"/>
        <v>15</v>
      </c>
      <c r="AB1004" s="226" t="s">
        <v>20</v>
      </c>
      <c r="AC1004" s="215" t="s">
        <v>846</v>
      </c>
    </row>
    <row r="1005" spans="1:29" ht="48" x14ac:dyDescent="0.25">
      <c r="A1005" s="215">
        <v>1002</v>
      </c>
      <c r="B1005" s="226" t="s">
        <v>3433</v>
      </c>
      <c r="C1005" s="216" t="s">
        <v>3434</v>
      </c>
      <c r="D1005" s="215"/>
      <c r="E1005" s="215"/>
      <c r="F1005" s="215"/>
      <c r="G1005" s="215"/>
      <c r="H1005" s="215"/>
      <c r="I1005" s="215"/>
      <c r="J1005" s="215"/>
      <c r="K1005" s="226"/>
      <c r="L1005" s="226"/>
      <c r="M1005" s="226"/>
      <c r="N1005" s="226"/>
      <c r="O1005" s="226"/>
      <c r="P1005" s="226"/>
      <c r="Q1005" s="226"/>
      <c r="R1005" s="226"/>
      <c r="S1005" s="226"/>
      <c r="T1005" s="226"/>
      <c r="U1005" s="226"/>
      <c r="V1005" s="226"/>
      <c r="W1005" s="226"/>
      <c r="X1005" s="226" t="s">
        <v>60</v>
      </c>
      <c r="Y1005" s="233">
        <v>1</v>
      </c>
      <c r="Z1005" s="233">
        <v>10</v>
      </c>
      <c r="AA1005" s="218">
        <f t="shared" si="49"/>
        <v>10</v>
      </c>
      <c r="AB1005" s="226" t="s">
        <v>20</v>
      </c>
      <c r="AC1005" s="215" t="s">
        <v>846</v>
      </c>
    </row>
    <row r="1006" spans="1:29" ht="48" x14ac:dyDescent="0.25">
      <c r="A1006" s="215">
        <v>1003</v>
      </c>
      <c r="B1006" s="226" t="s">
        <v>3435</v>
      </c>
      <c r="C1006" s="216" t="s">
        <v>3436</v>
      </c>
      <c r="D1006" s="215"/>
      <c r="E1006" s="215"/>
      <c r="F1006" s="215"/>
      <c r="G1006" s="215"/>
      <c r="H1006" s="215"/>
      <c r="I1006" s="215"/>
      <c r="J1006" s="215"/>
      <c r="K1006" s="226"/>
      <c r="L1006" s="226"/>
      <c r="M1006" s="226"/>
      <c r="N1006" s="226"/>
      <c r="O1006" s="226"/>
      <c r="P1006" s="226"/>
      <c r="Q1006" s="226"/>
      <c r="R1006" s="226"/>
      <c r="S1006" s="226"/>
      <c r="T1006" s="226"/>
      <c r="U1006" s="226"/>
      <c r="V1006" s="226"/>
      <c r="W1006" s="226"/>
      <c r="X1006" s="226" t="s">
        <v>60</v>
      </c>
      <c r="Y1006" s="233">
        <v>1</v>
      </c>
      <c r="Z1006" s="233">
        <v>15</v>
      </c>
      <c r="AA1006" s="218">
        <f t="shared" si="49"/>
        <v>15</v>
      </c>
      <c r="AB1006" s="226" t="s">
        <v>20</v>
      </c>
      <c r="AC1006" s="215" t="s">
        <v>846</v>
      </c>
    </row>
    <row r="1007" spans="1:29" ht="60" x14ac:dyDescent="0.25">
      <c r="A1007" s="215">
        <v>1004</v>
      </c>
      <c r="B1007" s="226" t="s">
        <v>3437</v>
      </c>
      <c r="C1007" s="216" t="s">
        <v>3438</v>
      </c>
      <c r="D1007" s="215"/>
      <c r="E1007" s="215"/>
      <c r="F1007" s="215"/>
      <c r="G1007" s="215"/>
      <c r="H1007" s="215"/>
      <c r="I1007" s="215"/>
      <c r="J1007" s="215"/>
      <c r="K1007" s="226"/>
      <c r="L1007" s="226"/>
      <c r="M1007" s="226"/>
      <c r="N1007" s="226"/>
      <c r="O1007" s="226"/>
      <c r="P1007" s="226"/>
      <c r="Q1007" s="226"/>
      <c r="R1007" s="226"/>
      <c r="S1007" s="226"/>
      <c r="T1007" s="226"/>
      <c r="U1007" s="226"/>
      <c r="V1007" s="226"/>
      <c r="W1007" s="226"/>
      <c r="X1007" s="226" t="s">
        <v>60</v>
      </c>
      <c r="Y1007" s="233">
        <v>1</v>
      </c>
      <c r="Z1007" s="233">
        <v>15</v>
      </c>
      <c r="AA1007" s="218">
        <f t="shared" si="49"/>
        <v>15</v>
      </c>
      <c r="AB1007" s="226" t="s">
        <v>20</v>
      </c>
      <c r="AC1007" s="215" t="s">
        <v>846</v>
      </c>
    </row>
    <row r="1008" spans="1:29" ht="60" x14ac:dyDescent="0.25">
      <c r="A1008" s="215">
        <v>1005</v>
      </c>
      <c r="B1008" s="226" t="s">
        <v>3439</v>
      </c>
      <c r="C1008" s="216" t="s">
        <v>3440</v>
      </c>
      <c r="D1008" s="215"/>
      <c r="E1008" s="215"/>
      <c r="F1008" s="215"/>
      <c r="G1008" s="215"/>
      <c r="H1008" s="215"/>
      <c r="I1008" s="215"/>
      <c r="J1008" s="215"/>
      <c r="K1008" s="226"/>
      <c r="L1008" s="226"/>
      <c r="M1008" s="226"/>
      <c r="N1008" s="226"/>
      <c r="O1008" s="226"/>
      <c r="P1008" s="226"/>
      <c r="Q1008" s="226"/>
      <c r="R1008" s="226"/>
      <c r="S1008" s="226"/>
      <c r="T1008" s="226"/>
      <c r="U1008" s="226"/>
      <c r="V1008" s="226"/>
      <c r="W1008" s="226"/>
      <c r="X1008" s="226" t="s">
        <v>60</v>
      </c>
      <c r="Y1008" s="233">
        <v>1</v>
      </c>
      <c r="Z1008" s="233">
        <v>20</v>
      </c>
      <c r="AA1008" s="218">
        <f t="shared" si="49"/>
        <v>20</v>
      </c>
      <c r="AB1008" s="226" t="s">
        <v>20</v>
      </c>
      <c r="AC1008" s="215" t="s">
        <v>846</v>
      </c>
    </row>
    <row r="1009" spans="1:29" ht="60" x14ac:dyDescent="0.25">
      <c r="A1009" s="215">
        <v>1006</v>
      </c>
      <c r="B1009" s="226" t="s">
        <v>3441</v>
      </c>
      <c r="C1009" s="216" t="s">
        <v>3442</v>
      </c>
      <c r="D1009" s="215"/>
      <c r="E1009" s="215"/>
      <c r="F1009" s="215"/>
      <c r="G1009" s="215"/>
      <c r="H1009" s="215"/>
      <c r="I1009" s="215"/>
      <c r="J1009" s="215"/>
      <c r="K1009" s="226"/>
      <c r="L1009" s="226"/>
      <c r="M1009" s="226"/>
      <c r="N1009" s="226"/>
      <c r="O1009" s="226"/>
      <c r="P1009" s="226"/>
      <c r="Q1009" s="226"/>
      <c r="R1009" s="226"/>
      <c r="S1009" s="226"/>
      <c r="T1009" s="226"/>
      <c r="U1009" s="226"/>
      <c r="V1009" s="226"/>
      <c r="W1009" s="226"/>
      <c r="X1009" s="226" t="s">
        <v>60</v>
      </c>
      <c r="Y1009" s="233">
        <v>1</v>
      </c>
      <c r="Z1009" s="233">
        <v>20</v>
      </c>
      <c r="AA1009" s="218">
        <f t="shared" si="49"/>
        <v>20</v>
      </c>
      <c r="AB1009" s="226" t="s">
        <v>20</v>
      </c>
      <c r="AC1009" s="215" t="s">
        <v>846</v>
      </c>
    </row>
    <row r="1010" spans="1:29" ht="72" x14ac:dyDescent="0.25">
      <c r="A1010" s="215">
        <v>1007</v>
      </c>
      <c r="B1010" s="226" t="s">
        <v>3443</v>
      </c>
      <c r="C1010" s="216" t="s">
        <v>3444</v>
      </c>
      <c r="D1010" s="215"/>
      <c r="E1010" s="215"/>
      <c r="F1010" s="215"/>
      <c r="G1010" s="215"/>
      <c r="H1010" s="215"/>
      <c r="I1010" s="215"/>
      <c r="J1010" s="215"/>
      <c r="K1010" s="226"/>
      <c r="L1010" s="226"/>
      <c r="M1010" s="226"/>
      <c r="N1010" s="226"/>
      <c r="O1010" s="226"/>
      <c r="P1010" s="226"/>
      <c r="Q1010" s="226"/>
      <c r="R1010" s="226"/>
      <c r="S1010" s="226"/>
      <c r="T1010" s="226"/>
      <c r="U1010" s="226"/>
      <c r="V1010" s="226"/>
      <c r="W1010" s="226"/>
      <c r="X1010" s="226" t="s">
        <v>60</v>
      </c>
      <c r="Y1010" s="233">
        <v>1</v>
      </c>
      <c r="Z1010" s="233">
        <v>15</v>
      </c>
      <c r="AA1010" s="218">
        <f t="shared" si="49"/>
        <v>15</v>
      </c>
      <c r="AB1010" s="226" t="s">
        <v>20</v>
      </c>
      <c r="AC1010" s="215" t="s">
        <v>846</v>
      </c>
    </row>
    <row r="1011" spans="1:29" ht="60" x14ac:dyDescent="0.25">
      <c r="A1011" s="215">
        <v>1008</v>
      </c>
      <c r="B1011" s="226" t="s">
        <v>3445</v>
      </c>
      <c r="C1011" s="216" t="s">
        <v>3446</v>
      </c>
      <c r="D1011" s="215"/>
      <c r="E1011" s="215"/>
      <c r="F1011" s="215"/>
      <c r="G1011" s="215"/>
      <c r="H1011" s="215"/>
      <c r="I1011" s="215"/>
      <c r="J1011" s="215"/>
      <c r="K1011" s="226"/>
      <c r="L1011" s="226"/>
      <c r="M1011" s="226"/>
      <c r="N1011" s="226"/>
      <c r="O1011" s="226"/>
      <c r="P1011" s="226"/>
      <c r="Q1011" s="226"/>
      <c r="R1011" s="226"/>
      <c r="S1011" s="226"/>
      <c r="T1011" s="226"/>
      <c r="U1011" s="226"/>
      <c r="V1011" s="226"/>
      <c r="W1011" s="226"/>
      <c r="X1011" s="226" t="s">
        <v>60</v>
      </c>
      <c r="Y1011" s="233">
        <v>1</v>
      </c>
      <c r="Z1011" s="233">
        <v>20</v>
      </c>
      <c r="AA1011" s="218">
        <f t="shared" si="49"/>
        <v>20</v>
      </c>
      <c r="AB1011" s="226" t="s">
        <v>20</v>
      </c>
      <c r="AC1011" s="215" t="s">
        <v>846</v>
      </c>
    </row>
    <row r="1012" spans="1:29" ht="48" x14ac:dyDescent="0.25">
      <c r="A1012" s="215">
        <v>1009</v>
      </c>
      <c r="B1012" s="226" t="s">
        <v>3447</v>
      </c>
      <c r="C1012" s="216" t="s">
        <v>3448</v>
      </c>
      <c r="D1012" s="215"/>
      <c r="E1012" s="215"/>
      <c r="F1012" s="215"/>
      <c r="G1012" s="215"/>
      <c r="H1012" s="215"/>
      <c r="I1012" s="215"/>
      <c r="J1012" s="215"/>
      <c r="K1012" s="226"/>
      <c r="L1012" s="226"/>
      <c r="M1012" s="226"/>
      <c r="N1012" s="226"/>
      <c r="O1012" s="226"/>
      <c r="P1012" s="226"/>
      <c r="Q1012" s="226"/>
      <c r="R1012" s="226"/>
      <c r="S1012" s="226"/>
      <c r="T1012" s="226"/>
      <c r="U1012" s="226"/>
      <c r="V1012" s="226"/>
      <c r="W1012" s="226"/>
      <c r="X1012" s="226" t="s">
        <v>60</v>
      </c>
      <c r="Y1012" s="233">
        <v>1</v>
      </c>
      <c r="Z1012" s="233">
        <v>20</v>
      </c>
      <c r="AA1012" s="218">
        <f t="shared" si="49"/>
        <v>20</v>
      </c>
      <c r="AB1012" s="226" t="s">
        <v>20</v>
      </c>
      <c r="AC1012" s="215" t="s">
        <v>846</v>
      </c>
    </row>
    <row r="1013" spans="1:29" ht="72" x14ac:dyDescent="0.25">
      <c r="A1013" s="215">
        <v>1010</v>
      </c>
      <c r="B1013" s="226" t="s">
        <v>3449</v>
      </c>
      <c r="C1013" s="216" t="s">
        <v>3450</v>
      </c>
      <c r="D1013" s="215"/>
      <c r="E1013" s="215"/>
      <c r="F1013" s="215"/>
      <c r="G1013" s="215"/>
      <c r="H1013" s="215"/>
      <c r="I1013" s="215"/>
      <c r="J1013" s="215"/>
      <c r="K1013" s="226"/>
      <c r="L1013" s="226"/>
      <c r="M1013" s="226"/>
      <c r="N1013" s="226"/>
      <c r="O1013" s="226"/>
      <c r="P1013" s="226"/>
      <c r="Q1013" s="226"/>
      <c r="R1013" s="226"/>
      <c r="S1013" s="226"/>
      <c r="T1013" s="226"/>
      <c r="U1013" s="226"/>
      <c r="V1013" s="226"/>
      <c r="W1013" s="226"/>
      <c r="X1013" s="226" t="s">
        <v>60</v>
      </c>
      <c r="Y1013" s="233">
        <v>1</v>
      </c>
      <c r="Z1013" s="233">
        <v>20</v>
      </c>
      <c r="AA1013" s="218">
        <f t="shared" si="49"/>
        <v>20</v>
      </c>
      <c r="AB1013" s="226" t="s">
        <v>20</v>
      </c>
      <c r="AC1013" s="215" t="s">
        <v>846</v>
      </c>
    </row>
    <row r="1014" spans="1:29" ht="48" x14ac:dyDescent="0.25">
      <c r="A1014" s="215">
        <v>1011</v>
      </c>
      <c r="B1014" s="226" t="s">
        <v>3451</v>
      </c>
      <c r="C1014" s="216" t="s">
        <v>3452</v>
      </c>
      <c r="D1014" s="215"/>
      <c r="E1014" s="215"/>
      <c r="F1014" s="215"/>
      <c r="G1014" s="215"/>
      <c r="H1014" s="215"/>
      <c r="I1014" s="215"/>
      <c r="J1014" s="215"/>
      <c r="K1014" s="226"/>
      <c r="L1014" s="226"/>
      <c r="M1014" s="226"/>
      <c r="N1014" s="226"/>
      <c r="O1014" s="226"/>
      <c r="P1014" s="226"/>
      <c r="Q1014" s="226"/>
      <c r="R1014" s="226"/>
      <c r="S1014" s="226"/>
      <c r="T1014" s="226"/>
      <c r="U1014" s="226"/>
      <c r="V1014" s="226"/>
      <c r="W1014" s="226"/>
      <c r="X1014" s="226" t="s">
        <v>60</v>
      </c>
      <c r="Y1014" s="233">
        <v>1</v>
      </c>
      <c r="Z1014" s="233">
        <v>15</v>
      </c>
      <c r="AA1014" s="218">
        <f t="shared" si="49"/>
        <v>15</v>
      </c>
      <c r="AB1014" s="226" t="s">
        <v>20</v>
      </c>
      <c r="AC1014" s="215" t="s">
        <v>846</v>
      </c>
    </row>
    <row r="1015" spans="1:29" ht="36" x14ac:dyDescent="0.25">
      <c r="A1015" s="215">
        <v>1012</v>
      </c>
      <c r="B1015" s="226" t="s">
        <v>3453</v>
      </c>
      <c r="C1015" s="216" t="s">
        <v>3454</v>
      </c>
      <c r="D1015" s="215"/>
      <c r="E1015" s="215"/>
      <c r="F1015" s="215"/>
      <c r="G1015" s="215"/>
      <c r="H1015" s="215"/>
      <c r="I1015" s="215"/>
      <c r="J1015" s="215"/>
      <c r="K1015" s="226"/>
      <c r="L1015" s="226"/>
      <c r="M1015" s="226"/>
      <c r="N1015" s="226"/>
      <c r="O1015" s="226"/>
      <c r="P1015" s="226"/>
      <c r="Q1015" s="226"/>
      <c r="R1015" s="226"/>
      <c r="S1015" s="226"/>
      <c r="T1015" s="226"/>
      <c r="U1015" s="226"/>
      <c r="V1015" s="226"/>
      <c r="W1015" s="226"/>
      <c r="X1015" s="226" t="s">
        <v>60</v>
      </c>
      <c r="Y1015" s="233">
        <v>1</v>
      </c>
      <c r="Z1015" s="233">
        <v>15</v>
      </c>
      <c r="AA1015" s="218">
        <f t="shared" si="49"/>
        <v>15</v>
      </c>
      <c r="AB1015" s="226" t="s">
        <v>20</v>
      </c>
      <c r="AC1015" s="215" t="s">
        <v>846</v>
      </c>
    </row>
    <row r="1016" spans="1:29" ht="60" x14ac:dyDescent="0.25">
      <c r="A1016" s="215">
        <v>1013</v>
      </c>
      <c r="B1016" s="226" t="s">
        <v>3455</v>
      </c>
      <c r="C1016" s="216" t="s">
        <v>3456</v>
      </c>
      <c r="D1016" s="215"/>
      <c r="E1016" s="215"/>
      <c r="F1016" s="215"/>
      <c r="G1016" s="215"/>
      <c r="H1016" s="215"/>
      <c r="I1016" s="215"/>
      <c r="J1016" s="215"/>
      <c r="K1016" s="226"/>
      <c r="L1016" s="226"/>
      <c r="M1016" s="226"/>
      <c r="N1016" s="226"/>
      <c r="O1016" s="226"/>
      <c r="P1016" s="226"/>
      <c r="Q1016" s="226"/>
      <c r="R1016" s="226"/>
      <c r="S1016" s="226"/>
      <c r="T1016" s="226"/>
      <c r="U1016" s="226"/>
      <c r="V1016" s="226"/>
      <c r="W1016" s="226"/>
      <c r="X1016" s="226" t="s">
        <v>60</v>
      </c>
      <c r="Y1016" s="233">
        <v>1</v>
      </c>
      <c r="Z1016" s="233">
        <v>15</v>
      </c>
      <c r="AA1016" s="218">
        <f t="shared" si="49"/>
        <v>15</v>
      </c>
      <c r="AB1016" s="226" t="s">
        <v>20</v>
      </c>
      <c r="AC1016" s="215" t="s">
        <v>846</v>
      </c>
    </row>
    <row r="1017" spans="1:29" ht="60" x14ac:dyDescent="0.25">
      <c r="A1017" s="215">
        <v>1014</v>
      </c>
      <c r="B1017" s="226" t="s">
        <v>3457</v>
      </c>
      <c r="C1017" s="216" t="s">
        <v>3458</v>
      </c>
      <c r="D1017" s="215"/>
      <c r="E1017" s="215"/>
      <c r="F1017" s="215"/>
      <c r="G1017" s="215"/>
      <c r="H1017" s="215"/>
      <c r="I1017" s="215"/>
      <c r="J1017" s="215"/>
      <c r="K1017" s="226"/>
      <c r="L1017" s="226"/>
      <c r="M1017" s="226"/>
      <c r="N1017" s="226"/>
      <c r="O1017" s="226"/>
      <c r="P1017" s="226"/>
      <c r="Q1017" s="226"/>
      <c r="R1017" s="226"/>
      <c r="S1017" s="226"/>
      <c r="T1017" s="226"/>
      <c r="U1017" s="226"/>
      <c r="V1017" s="226"/>
      <c r="W1017" s="226"/>
      <c r="X1017" s="226" t="s">
        <v>60</v>
      </c>
      <c r="Y1017" s="233">
        <v>1</v>
      </c>
      <c r="Z1017" s="233">
        <v>20</v>
      </c>
      <c r="AA1017" s="218">
        <f t="shared" si="49"/>
        <v>20</v>
      </c>
      <c r="AB1017" s="226" t="s">
        <v>20</v>
      </c>
      <c r="AC1017" s="215" t="s">
        <v>846</v>
      </c>
    </row>
    <row r="1018" spans="1:29" ht="48" x14ac:dyDescent="0.25">
      <c r="A1018" s="215">
        <v>1015</v>
      </c>
      <c r="B1018" s="226" t="s">
        <v>3459</v>
      </c>
      <c r="C1018" s="216" t="s">
        <v>3460</v>
      </c>
      <c r="D1018" s="215"/>
      <c r="E1018" s="215"/>
      <c r="F1018" s="215"/>
      <c r="G1018" s="215"/>
      <c r="H1018" s="215"/>
      <c r="I1018" s="215"/>
      <c r="J1018" s="215"/>
      <c r="K1018" s="226"/>
      <c r="L1018" s="226"/>
      <c r="M1018" s="226"/>
      <c r="N1018" s="226"/>
      <c r="O1018" s="226"/>
      <c r="P1018" s="226"/>
      <c r="Q1018" s="226"/>
      <c r="R1018" s="226"/>
      <c r="S1018" s="226"/>
      <c r="T1018" s="226"/>
      <c r="U1018" s="226"/>
      <c r="V1018" s="226"/>
      <c r="W1018" s="226"/>
      <c r="X1018" s="226" t="s">
        <v>60</v>
      </c>
      <c r="Y1018" s="233">
        <v>1</v>
      </c>
      <c r="Z1018" s="233">
        <v>15</v>
      </c>
      <c r="AA1018" s="218">
        <f t="shared" si="49"/>
        <v>15</v>
      </c>
      <c r="AB1018" s="226" t="s">
        <v>20</v>
      </c>
      <c r="AC1018" s="215" t="s">
        <v>846</v>
      </c>
    </row>
    <row r="1019" spans="1:29" ht="60" x14ac:dyDescent="0.25">
      <c r="A1019" s="215">
        <v>1016</v>
      </c>
      <c r="B1019" s="226" t="s">
        <v>3461</v>
      </c>
      <c r="C1019" s="216" t="s">
        <v>3462</v>
      </c>
      <c r="D1019" s="215"/>
      <c r="E1019" s="215"/>
      <c r="F1019" s="215"/>
      <c r="G1019" s="215"/>
      <c r="H1019" s="215"/>
      <c r="I1019" s="215"/>
      <c r="J1019" s="215"/>
      <c r="K1019" s="226"/>
      <c r="L1019" s="226"/>
      <c r="M1019" s="226"/>
      <c r="N1019" s="226"/>
      <c r="O1019" s="226"/>
      <c r="P1019" s="226"/>
      <c r="Q1019" s="226"/>
      <c r="R1019" s="226"/>
      <c r="S1019" s="226"/>
      <c r="T1019" s="226"/>
      <c r="U1019" s="226"/>
      <c r="V1019" s="226"/>
      <c r="W1019" s="226"/>
      <c r="X1019" s="226" t="s">
        <v>60</v>
      </c>
      <c r="Y1019" s="233">
        <v>1</v>
      </c>
      <c r="Z1019" s="233">
        <v>15</v>
      </c>
      <c r="AA1019" s="218">
        <f t="shared" si="49"/>
        <v>15</v>
      </c>
      <c r="AB1019" s="226" t="s">
        <v>20</v>
      </c>
      <c r="AC1019" s="215" t="s">
        <v>846</v>
      </c>
    </row>
    <row r="1020" spans="1:29" ht="48" x14ac:dyDescent="0.25">
      <c r="A1020" s="215">
        <v>1017</v>
      </c>
      <c r="B1020" s="226" t="s">
        <v>3463</v>
      </c>
      <c r="C1020" s="216" t="s">
        <v>3464</v>
      </c>
      <c r="D1020" s="215"/>
      <c r="E1020" s="215"/>
      <c r="F1020" s="215"/>
      <c r="G1020" s="215"/>
      <c r="H1020" s="215"/>
      <c r="I1020" s="215"/>
      <c r="J1020" s="215"/>
      <c r="K1020" s="226"/>
      <c r="L1020" s="226"/>
      <c r="M1020" s="226"/>
      <c r="N1020" s="226"/>
      <c r="O1020" s="226"/>
      <c r="P1020" s="226"/>
      <c r="Q1020" s="226"/>
      <c r="R1020" s="226"/>
      <c r="S1020" s="226"/>
      <c r="T1020" s="226"/>
      <c r="U1020" s="226"/>
      <c r="V1020" s="226"/>
      <c r="W1020" s="226"/>
      <c r="X1020" s="226" t="s">
        <v>60</v>
      </c>
      <c r="Y1020" s="233">
        <v>1</v>
      </c>
      <c r="Z1020" s="233">
        <v>25</v>
      </c>
      <c r="AA1020" s="218">
        <f t="shared" si="49"/>
        <v>25</v>
      </c>
      <c r="AB1020" s="226" t="s">
        <v>20</v>
      </c>
      <c r="AC1020" s="215" t="s">
        <v>846</v>
      </c>
    </row>
    <row r="1021" spans="1:29" ht="15" customHeight="1" x14ac:dyDescent="0.25">
      <c r="A1021" s="180"/>
      <c r="B1021" s="180"/>
      <c r="C1021" s="180"/>
      <c r="D1021" s="180"/>
      <c r="E1021" s="180"/>
      <c r="F1021" s="236">
        <f t="shared" ref="F1021:AA1021" si="50">SUBTOTAL(9,F4:F1020)</f>
        <v>0</v>
      </c>
      <c r="G1021" s="236">
        <f t="shared" si="50"/>
        <v>0</v>
      </c>
      <c r="H1021" s="236">
        <f t="shared" si="50"/>
        <v>0</v>
      </c>
      <c r="I1021" s="236">
        <f t="shared" si="50"/>
        <v>0</v>
      </c>
      <c r="J1021" s="236">
        <f t="shared" si="50"/>
        <v>0</v>
      </c>
      <c r="K1021" s="236">
        <f t="shared" si="50"/>
        <v>272</v>
      </c>
      <c r="L1021" s="236">
        <f t="shared" si="50"/>
        <v>55178</v>
      </c>
      <c r="M1021" s="236">
        <f t="shared" si="50"/>
        <v>55378</v>
      </c>
      <c r="N1021" s="236">
        <f t="shared" si="50"/>
        <v>0</v>
      </c>
      <c r="O1021" s="236">
        <f t="shared" si="50"/>
        <v>0</v>
      </c>
      <c r="P1021" s="236">
        <f t="shared" si="50"/>
        <v>74</v>
      </c>
      <c r="Q1021" s="236">
        <f t="shared" si="50"/>
        <v>83</v>
      </c>
      <c r="R1021" s="236">
        <f t="shared" si="50"/>
        <v>0</v>
      </c>
      <c r="S1021" s="236">
        <f t="shared" si="50"/>
        <v>0</v>
      </c>
      <c r="T1021" s="236">
        <f t="shared" si="50"/>
        <v>5</v>
      </c>
      <c r="U1021" s="236">
        <f t="shared" si="50"/>
        <v>0</v>
      </c>
      <c r="V1021" s="236">
        <f t="shared" si="50"/>
        <v>290</v>
      </c>
      <c r="W1021" s="236">
        <f t="shared" si="50"/>
        <v>2</v>
      </c>
      <c r="X1021" s="236">
        <f t="shared" si="50"/>
        <v>0</v>
      </c>
      <c r="Y1021" s="236">
        <f t="shared" si="50"/>
        <v>814</v>
      </c>
      <c r="Z1021" s="236">
        <f t="shared" si="50"/>
        <v>42371</v>
      </c>
      <c r="AA1021" s="236">
        <f t="shared" si="50"/>
        <v>42371</v>
      </c>
      <c r="AB1021" s="236"/>
      <c r="AC1021" s="180"/>
    </row>
  </sheetData>
  <autoFilter ref="A3:AD1020"/>
  <mergeCells count="14">
    <mergeCell ref="T2:T3"/>
    <mergeCell ref="U2:U3"/>
    <mergeCell ref="V2:W2"/>
    <mergeCell ref="X2:AA2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ACEI</vt:lpstr>
      <vt:lpstr>DCEI</vt:lpstr>
      <vt:lpstr>EI_MYS S</vt:lpstr>
      <vt:lpstr>DEI_MYS S</vt:lpstr>
      <vt:lpstr>EI_MYS N</vt:lpstr>
      <vt:lpstr>DEI_MYS N</vt:lpstr>
      <vt:lpstr>DCEI!Print_Area</vt:lpstr>
      <vt:lpstr>DCEI!Print_Titles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2017-05-09T09:33:03Z</dcterms:created>
  <dcterms:modified xsi:type="dcterms:W3CDTF">2018-01-18T06:07:33Z</dcterms:modified>
</cp:coreProperties>
</file>